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\\prmobe2ms\direzione generale\PARTECIPATE\2024\"/>
    </mc:Choice>
  </mc:AlternateContent>
  <xr:revisionPtr revIDLastSave="0" documentId="13_ncr:1_{10E3BBCF-74B8-40C3-A0FA-DBE9308C9E6B}" xr6:coauthVersionLast="47" xr6:coauthVersionMax="47" xr10:uidLastSave="{00000000-0000-0000-0000-000000000000}"/>
  <bookViews>
    <workbookView xWindow="-120" yWindow="-120" windowWidth="29040" windowHeight="15720" tabRatio="500" activeTab="3" xr2:uid="{00000000-000D-0000-FFFF-FFFF00000000}"/>
  </bookViews>
  <sheets>
    <sheet name="Denominazione" sheetId="1" r:id="rId1"/>
    <sheet name="Quote" sheetId="2" r:id="rId2"/>
    <sheet name="Risultati bilanci" sheetId="3" r:id="rId3"/>
    <sheet name="Oneri a carico Provincia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16" i="3" l="1"/>
  <c r="AC22" i="3"/>
  <c r="AA22" i="3"/>
  <c r="Y22" i="3"/>
  <c r="G6" i="4" l="1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B24" i="4"/>
  <c r="C24" i="4"/>
  <c r="D24" i="4"/>
  <c r="E24" i="4"/>
  <c r="F24" i="4"/>
  <c r="D8" i="2"/>
  <c r="D9" i="2"/>
  <c r="D10" i="2"/>
  <c r="D11" i="2"/>
  <c r="D17" i="2"/>
  <c r="F17" i="2"/>
  <c r="D19" i="2"/>
  <c r="E19" i="2"/>
  <c r="G19" i="2"/>
  <c r="D21" i="2"/>
  <c r="G24" i="4" l="1"/>
</calcChain>
</file>

<file path=xl/sharedStrings.xml><?xml version="1.0" encoding="utf-8"?>
<sst xmlns="http://schemas.openxmlformats.org/spreadsheetml/2006/main" count="219" uniqueCount="107">
  <si>
    <t>ELENCO ENTI CONTROLLATI E SOCIETA' PARTECIPATE DALLA PROVINCIA DI MODENA</t>
  </si>
  <si>
    <t>A) ENTI PUBBLICI VIGILATI</t>
  </si>
  <si>
    <t>Nome sintetico ente pubblico</t>
  </si>
  <si>
    <t>Denominazione</t>
  </si>
  <si>
    <t>Forma giuridica</t>
  </si>
  <si>
    <t>Durata</t>
  </si>
  <si>
    <t>ACER MODENA</t>
  </si>
  <si>
    <t>Azienda Casa Emilia-Romagna della Provincia di Modena</t>
  </si>
  <si>
    <t>ente pubblico economico</t>
  </si>
  <si>
    <t>illimitata</t>
  </si>
  <si>
    <t xml:space="preserve">CHARITAS ASP </t>
  </si>
  <si>
    <t>Azienda pubblica di servizi alla persona</t>
  </si>
  <si>
    <t>ente pubblico</t>
  </si>
  <si>
    <t>ENTE GESTIONE PARCHI</t>
  </si>
  <si>
    <t>Ente di gestione per i Parchi e la Biodiversità Emilia centrale</t>
  </si>
  <si>
    <t>B) SOCIETA'</t>
  </si>
  <si>
    <t>Nome sintetico società</t>
  </si>
  <si>
    <t>AMO Spa</t>
  </si>
  <si>
    <t>Agenzia per la mobilità e il trasporto pubblico locale</t>
  </si>
  <si>
    <t>s.p.a</t>
  </si>
  <si>
    <t>31/12/2032</t>
  </si>
  <si>
    <t>AUTOBRENNERO Spa</t>
  </si>
  <si>
    <t>Autostrada del Brennero</t>
  </si>
  <si>
    <t>31/12/2038</t>
  </si>
  <si>
    <t>GAL Soc. coop.</t>
  </si>
  <si>
    <t>soc.coop.</t>
  </si>
  <si>
    <t>31/12/2050</t>
  </si>
  <si>
    <t>LEPIDA S.c.p.A.</t>
  </si>
  <si>
    <t>Lepida</t>
  </si>
  <si>
    <t>s. cons.p.a</t>
  </si>
  <si>
    <t>Modenafiere</t>
  </si>
  <si>
    <t>s.r.l.</t>
  </si>
  <si>
    <t>31/12/2070</t>
  </si>
  <si>
    <t>PROMO Scrl in liquidazione*</t>
  </si>
  <si>
    <t>Società per la Promozione dell'economia modenese</t>
  </si>
  <si>
    <t>s.cons.r.l.</t>
  </si>
  <si>
    <t>SETA Spa</t>
  </si>
  <si>
    <t>Società Emiliana Trasporti Autofiloviari di Modena</t>
  </si>
  <si>
    <t>*Dismessa</t>
  </si>
  <si>
    <t>C) ENTI DI DIRITTO PRIVATO</t>
  </si>
  <si>
    <t>Nome sintetico ente privato</t>
  </si>
  <si>
    <t>AESS</t>
  </si>
  <si>
    <t xml:space="preserve">Agenzia per energia e lo sviluppo sostenibile </t>
  </si>
  <si>
    <t>associazione</t>
  </si>
  <si>
    <t>CASA NATALE FERRARI</t>
  </si>
  <si>
    <t>Fondazione Casa di Enzo Ferrari - Museo</t>
  </si>
  <si>
    <t>fondazione</t>
  </si>
  <si>
    <t>DEMOCENTER - SIPE</t>
  </si>
  <si>
    <t>Fondazione Democenter-Sipe</t>
  </si>
  <si>
    <t>MARIO DEL MONTE</t>
  </si>
  <si>
    <t xml:space="preserve">Fondazione Mario del Monte </t>
  </si>
  <si>
    <t>SAN FILIPPO NERI</t>
  </si>
  <si>
    <t>Fondazione San Filippo Neri</t>
  </si>
  <si>
    <t>VILLA EMMA</t>
  </si>
  <si>
    <t>Fondazione Villa Emma</t>
  </si>
  <si>
    <t>VITTIME DEI REATI</t>
  </si>
  <si>
    <t>Fondazione emiliano-romagnola per le vittime dei reati</t>
  </si>
  <si>
    <t>QUOTE DI PARTECIPAZIONE</t>
  </si>
  <si>
    <t>Nome sintetico</t>
  </si>
  <si>
    <t>Capitale sociale / fondo dotazione (€)</t>
  </si>
  <si>
    <t>Valore nominale partecipazione Provincia (€)</t>
  </si>
  <si>
    <t>% partecipazione Provincia</t>
  </si>
  <si>
    <t xml:space="preserve">% partecipazione altri enti locali </t>
  </si>
  <si>
    <t>% partecipazione altri enti pubblici</t>
  </si>
  <si>
    <t>% partecipazione privati</t>
  </si>
  <si>
    <t>ACER</t>
  </si>
  <si>
    <t>-</t>
  </si>
  <si>
    <t>CHARITAS ASP</t>
  </si>
  <si>
    <t>ENTE GESTIONE PARCHI*</t>
  </si>
  <si>
    <t>PROMO Scrl in liquidazione</t>
  </si>
  <si>
    <t>SAN FILIPPO NERI**</t>
  </si>
  <si>
    <t>VILLA EMMA**</t>
  </si>
  <si>
    <t>* Quote di partecipazione non determinate</t>
  </si>
  <si>
    <t>**La Provincia non ha partecipato alla costituzione del fondo di dotazione</t>
  </si>
  <si>
    <t>RISULTATI DI BILANCIO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</si>
  <si>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</si>
  <si>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</si>
  <si>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</si>
  <si>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</si>
  <si>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</si>
  <si>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</si>
  <si>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</si>
  <si>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</si>
  <si>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</si>
  <si>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</si>
  <si>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</si>
  <si>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Risultato esercizio</t>
  </si>
  <si>
    <t>Patrimonio netto</t>
  </si>
  <si>
    <t>GAL</t>
  </si>
  <si>
    <t>LEPIDA</t>
  </si>
  <si>
    <t>PROMO in liquidazione*</t>
  </si>
  <si>
    <t>* Partecipazione cessata il 13/08/2021</t>
  </si>
  <si>
    <t>ONERI A CARICO PROVINCIA</t>
  </si>
  <si>
    <t>acquisto servizi e noleggi</t>
  </si>
  <si>
    <t>trasf.ti in c/capitale</t>
  </si>
  <si>
    <t>spese in c/capitale acquisizione immobili*</t>
  </si>
  <si>
    <t>trasf.ti in c/esercizio</t>
  </si>
  <si>
    <t>altre spese a favore di societa' partecipate (quote associative)</t>
  </si>
  <si>
    <t>Totale</t>
  </si>
  <si>
    <t>LEPIDA Scpa</t>
  </si>
  <si>
    <t>MODENAFIERE Srl***</t>
  </si>
  <si>
    <t>*** Partecipazione societaria dismessa a far data dal 23/06/2023</t>
  </si>
  <si>
    <t>MODENAFIERE***</t>
  </si>
  <si>
    <t>MODENAFIERE Srl*</t>
  </si>
  <si>
    <t>2021</t>
  </si>
  <si>
    <t>Importi pagati dalla Provincia (valori in euro) - Anno 2023</t>
  </si>
  <si>
    <t>G.A.L. Antico Frignano e Appennino Reggiano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</si>
</sst>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_-;\-* #,##0_-;_-* \-_-;_-@_-"/>
    <numFmt numFmtId="165" formatCode="#,##0_ ;[Red]\-#,##0\ "/>
    <numFmt numFmtId="166" formatCode="0.0"/>
    <numFmt numFmtId="167" formatCode="#,##0_ ;\-#,##0\ "/>
    <numFmt numFmtId="168" formatCode="0.0000"/>
    <numFmt numFmtId="169" formatCode="_-* #,##0.00_-;\-* #,##0.00_-;_-* \-??_-;_-@_-"/>
    <numFmt numFmtId="170" formatCode="#,##0.00_ ;[Red]\-#,##0.00\ "/>
  </numFmts>
  <fonts count="9" x14ac:knownFonts="1"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0"/>
      <name val="Times New Roman"/>
      <family val="1"/>
    </font>
    <font>
      <b/>
      <sz val="10"/>
      <name val="Times New Roman"/>
      <family val="1"/>
    </font>
    <font>
      <i/>
      <sz val="9"/>
      <name val="Times New Roman"/>
      <family val="1"/>
    </font>
    <font>
      <i/>
      <sz val="8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0"/>
        <bgColor indexed="60"/>
      </patternFill>
    </fill>
  </fills>
  <borders count="9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22"/>
      </bottom>
      <diagonal/>
    </border>
    <border>
      <left style="hair">
        <color indexed="55"/>
      </left>
      <right/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169" fontId="8" fillId="0" borderId="0" applyFill="0" applyBorder="0" applyAlignment="0" applyProtection="0"/>
    <xf numFmtId="164" fontId="8" fillId="0" borderId="0" applyFill="0" applyBorder="0" applyAlignment="0" applyProtection="0"/>
  </cellStyleXfs>
  <cellXfs count="109">
    <xf numFmtId="0" fontId="0" fillId="0" borderId="0" xfId="0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164" fontId="5" fillId="0" borderId="0" xfId="2" applyFont="1" applyFill="1" applyBorder="1" applyAlignment="1" applyProtection="1">
      <alignment vertical="center"/>
    </xf>
    <xf numFmtId="164" fontId="5" fillId="0" borderId="1" xfId="2" applyFont="1" applyFill="1" applyBorder="1" applyAlignment="1" applyProtection="1">
      <alignment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1" fillId="0" borderId="2" xfId="2" applyFont="1" applyFill="1" applyBorder="1" applyAlignment="1" applyProtection="1">
      <alignment vertical="center"/>
    </xf>
    <xf numFmtId="49" fontId="1" fillId="0" borderId="2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164" fontId="1" fillId="0" borderId="3" xfId="2" applyFont="1" applyFill="1" applyBorder="1" applyAlignment="1" applyProtection="1">
      <alignment vertical="center"/>
    </xf>
    <xf numFmtId="49" fontId="1" fillId="0" borderId="3" xfId="0" applyNumberFormat="1" applyFont="1" applyBorder="1" applyAlignment="1">
      <alignment vertical="center"/>
    </xf>
    <xf numFmtId="49" fontId="1" fillId="0" borderId="3" xfId="0" applyNumberFormat="1" applyFont="1" applyBorder="1" applyAlignment="1">
      <alignment horizontal="center" vertical="center"/>
    </xf>
    <xf numFmtId="164" fontId="1" fillId="0" borderId="4" xfId="2" applyFont="1" applyFill="1" applyBorder="1" applyAlignment="1" applyProtection="1">
      <alignment vertical="center"/>
    </xf>
    <xf numFmtId="49" fontId="1" fillId="0" borderId="4" xfId="0" applyNumberFormat="1" applyFont="1" applyBorder="1" applyAlignment="1">
      <alignment vertical="center"/>
    </xf>
    <xf numFmtId="49" fontId="1" fillId="0" borderId="4" xfId="0" applyNumberFormat="1" applyFont="1" applyBorder="1" applyAlignment="1">
      <alignment horizontal="center" vertical="center"/>
    </xf>
    <xf numFmtId="0" fontId="6" fillId="0" borderId="0" xfId="0" applyFont="1"/>
    <xf numFmtId="164" fontId="1" fillId="0" borderId="2" xfId="2" applyFont="1" applyFill="1" applyBorder="1" applyAlignment="1" applyProtection="1">
      <alignment horizontal="left" vertical="center"/>
    </xf>
    <xf numFmtId="164" fontId="1" fillId="0" borderId="2" xfId="2" applyFont="1" applyFill="1" applyBorder="1" applyAlignment="1" applyProtection="1">
      <alignment horizontal="center" vertical="center"/>
    </xf>
    <xf numFmtId="0" fontId="1" fillId="0" borderId="0" xfId="0" applyFont="1"/>
    <xf numFmtId="165" fontId="1" fillId="0" borderId="0" xfId="0" applyNumberFormat="1" applyFont="1" applyAlignment="1">
      <alignment horizontal="right"/>
    </xf>
    <xf numFmtId="3" fontId="1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right"/>
    </xf>
    <xf numFmtId="166" fontId="1" fillId="0" borderId="0" xfId="0" applyNumberFormat="1" applyFont="1" applyAlignment="1">
      <alignment horizontal="right"/>
    </xf>
    <xf numFmtId="0" fontId="5" fillId="0" borderId="0" xfId="0" applyFont="1" applyAlignment="1">
      <alignment vertical="center"/>
    </xf>
    <xf numFmtId="165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65" fontId="5" fillId="0" borderId="0" xfId="0" applyNumberFormat="1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  <xf numFmtId="167" fontId="1" fillId="0" borderId="2" xfId="2" applyNumberFormat="1" applyFont="1" applyFill="1" applyBorder="1" applyAlignment="1" applyProtection="1">
      <alignment horizontal="right"/>
    </xf>
    <xf numFmtId="167" fontId="1" fillId="0" borderId="2" xfId="0" applyNumberFormat="1" applyFont="1" applyBorder="1" applyAlignment="1">
      <alignment horizontal="right"/>
    </xf>
    <xf numFmtId="2" fontId="1" fillId="0" borderId="2" xfId="0" applyNumberFormat="1" applyFont="1" applyBorder="1" applyAlignment="1">
      <alignment horizontal="right"/>
    </xf>
    <xf numFmtId="2" fontId="1" fillId="0" borderId="0" xfId="0" applyNumberFormat="1" applyFont="1"/>
    <xf numFmtId="167" fontId="1" fillId="2" borderId="2" xfId="0" applyNumberFormat="1" applyFont="1" applyFill="1" applyBorder="1" applyAlignment="1">
      <alignment horizontal="right"/>
    </xf>
    <xf numFmtId="167" fontId="1" fillId="0" borderId="2" xfId="2" applyNumberFormat="1" applyFont="1" applyFill="1" applyBorder="1" applyAlignment="1" applyProtection="1">
      <alignment vertical="center"/>
    </xf>
    <xf numFmtId="168" fontId="1" fillId="0" borderId="2" xfId="0" applyNumberFormat="1" applyFont="1" applyBorder="1" applyAlignment="1">
      <alignment horizontal="right"/>
    </xf>
    <xf numFmtId="169" fontId="1" fillId="0" borderId="0" xfId="1" applyFont="1" applyFill="1" applyBorder="1" applyAlignment="1" applyProtection="1"/>
    <xf numFmtId="0" fontId="4" fillId="0" borderId="0" xfId="0" applyFont="1"/>
    <xf numFmtId="3" fontId="1" fillId="0" borderId="0" xfId="0" applyNumberFormat="1" applyFont="1"/>
    <xf numFmtId="0" fontId="5" fillId="0" borderId="0" xfId="0" applyFont="1"/>
    <xf numFmtId="49" fontId="5" fillId="0" borderId="5" xfId="2" applyNumberFormat="1" applyFont="1" applyFill="1" applyBorder="1" applyAlignment="1" applyProtection="1">
      <alignment vertical="center"/>
    </xf>
    <xf numFmtId="49" fontId="5" fillId="0" borderId="0" xfId="0" applyNumberFormat="1" applyFont="1"/>
    <xf numFmtId="164" fontId="5" fillId="0" borderId="6" xfId="2" applyFont="1" applyFill="1" applyBorder="1" applyAlignment="1" applyProtection="1">
      <alignment vertical="center"/>
    </xf>
    <xf numFmtId="165" fontId="5" fillId="0" borderId="6" xfId="0" applyNumberFormat="1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3" fontId="1" fillId="0" borderId="5" xfId="0" applyNumberFormat="1" applyFont="1" applyBorder="1" applyAlignment="1">
      <alignment horizontal="center" vertical="center" wrapText="1"/>
    </xf>
    <xf numFmtId="3" fontId="1" fillId="0" borderId="2" xfId="1" applyNumberFormat="1" applyFont="1" applyFill="1" applyBorder="1" applyAlignment="1" applyProtection="1">
      <alignment horizontal="right"/>
    </xf>
    <xf numFmtId="3" fontId="1" fillId="0" borderId="2" xfId="0" applyNumberFormat="1" applyFont="1" applyBorder="1"/>
    <xf numFmtId="3" fontId="1" fillId="0" borderId="3" xfId="0" applyNumberFormat="1" applyFont="1" applyBorder="1" applyAlignment="1">
      <alignment horizontal="right"/>
    </xf>
    <xf numFmtId="3" fontId="1" fillId="2" borderId="2" xfId="1" applyNumberFormat="1" applyFont="1" applyFill="1" applyBorder="1" applyAlignment="1" applyProtection="1">
      <alignment horizontal="right"/>
    </xf>
    <xf numFmtId="3" fontId="1" fillId="0" borderId="3" xfId="1" applyNumberFormat="1" applyFont="1" applyFill="1" applyBorder="1" applyAlignment="1" applyProtection="1">
      <alignment horizontal="right"/>
    </xf>
    <xf numFmtId="3" fontId="1" fillId="0" borderId="2" xfId="1" applyNumberFormat="1" applyFont="1" applyFill="1" applyBorder="1" applyAlignment="1" applyProtection="1"/>
    <xf numFmtId="3" fontId="1" fillId="0" borderId="3" xfId="1" applyNumberFormat="1" applyFont="1" applyFill="1" applyBorder="1" applyAlignment="1" applyProtection="1"/>
    <xf numFmtId="165" fontId="1" fillId="0" borderId="0" xfId="0" applyNumberFormat="1" applyFont="1"/>
    <xf numFmtId="165" fontId="1" fillId="2" borderId="0" xfId="0" applyNumberFormat="1" applyFont="1" applyFill="1"/>
    <xf numFmtId="3" fontId="1" fillId="3" borderId="2" xfId="1" applyNumberFormat="1" applyFont="1" applyFill="1" applyBorder="1" applyAlignment="1" applyProtection="1">
      <alignment horizontal="right"/>
    </xf>
    <xf numFmtId="3" fontId="1" fillId="0" borderId="2" xfId="0" applyNumberFormat="1" applyFont="1" applyBorder="1" applyAlignment="1">
      <alignment horizontal="right"/>
    </xf>
    <xf numFmtId="0" fontId="1" fillId="0" borderId="4" xfId="0" applyFont="1" applyBorder="1"/>
    <xf numFmtId="165" fontId="1" fillId="0" borderId="4" xfId="0" applyNumberFormat="1" applyFont="1" applyBorder="1" applyAlignment="1">
      <alignment horizontal="right"/>
    </xf>
    <xf numFmtId="3" fontId="1" fillId="0" borderId="4" xfId="0" applyNumberFormat="1" applyFont="1" applyBorder="1"/>
    <xf numFmtId="0" fontId="7" fillId="0" borderId="0" xfId="0" applyFont="1"/>
    <xf numFmtId="169" fontId="8" fillId="0" borderId="0" xfId="1" applyFill="1" applyBorder="1" applyAlignment="1" applyProtection="1">
      <alignment horizontal="right"/>
    </xf>
    <xf numFmtId="170" fontId="1" fillId="0" borderId="0" xfId="0" applyNumberFormat="1" applyFont="1" applyAlignment="1">
      <alignment horizontal="right"/>
    </xf>
    <xf numFmtId="0" fontId="5" fillId="0" borderId="0" xfId="0" applyFont="1" applyAlignment="1" applyProtection="1">
      <alignment vertical="center"/>
      <protection locked="0"/>
    </xf>
    <xf numFmtId="165" fontId="1" fillId="0" borderId="0" xfId="0" applyNumberFormat="1" applyFont="1" applyAlignment="1" applyProtection="1">
      <alignment horizontal="right"/>
      <protection locked="0"/>
    </xf>
    <xf numFmtId="170" fontId="1" fillId="0" borderId="0" xfId="0" applyNumberFormat="1" applyFont="1" applyAlignment="1" applyProtection="1">
      <alignment horizontal="right"/>
      <protection locked="0"/>
    </xf>
    <xf numFmtId="0" fontId="4" fillId="0" borderId="0" xfId="0" applyFont="1" applyAlignment="1" applyProtection="1">
      <alignment vertical="center"/>
      <protection locked="0"/>
    </xf>
    <xf numFmtId="165" fontId="4" fillId="0" borderId="0" xfId="0" applyNumberFormat="1" applyFont="1" applyAlignment="1" applyProtection="1">
      <alignment horizontal="right"/>
      <protection locked="0"/>
    </xf>
    <xf numFmtId="170" fontId="4" fillId="0" borderId="0" xfId="0" applyNumberFormat="1" applyFont="1" applyAlignment="1" applyProtection="1">
      <alignment horizontal="right"/>
      <protection locked="0"/>
    </xf>
    <xf numFmtId="0" fontId="1" fillId="0" borderId="0" xfId="0" applyFont="1" applyProtection="1">
      <protection locked="0"/>
    </xf>
    <xf numFmtId="164" fontId="5" fillId="0" borderId="1" xfId="2" applyFont="1" applyFill="1" applyBorder="1" applyAlignment="1" applyProtection="1">
      <alignment vertical="center"/>
      <protection locked="0"/>
    </xf>
    <xf numFmtId="165" fontId="5" fillId="0" borderId="1" xfId="0" applyNumberFormat="1" applyFont="1" applyBorder="1" applyAlignment="1" applyProtection="1">
      <alignment horizontal="center" vertical="center" wrapText="1"/>
      <protection locked="0"/>
    </xf>
    <xf numFmtId="170" fontId="5" fillId="0" borderId="1" xfId="0" applyNumberFormat="1" applyFont="1" applyBorder="1" applyAlignment="1" applyProtection="1">
      <alignment horizontal="center" vertical="center" wrapText="1"/>
      <protection locked="0"/>
    </xf>
    <xf numFmtId="164" fontId="1" fillId="0" borderId="0" xfId="2" applyFont="1" applyFill="1" applyBorder="1" applyAlignment="1" applyProtection="1">
      <alignment vertical="center"/>
      <protection locked="0"/>
    </xf>
    <xf numFmtId="3" fontId="1" fillId="0" borderId="0" xfId="0" applyNumberFormat="1" applyFont="1" applyAlignment="1" applyProtection="1">
      <alignment horizontal="center" vertical="center" wrapText="1"/>
      <protection locked="0"/>
    </xf>
    <xf numFmtId="170" fontId="1" fillId="0" borderId="0" xfId="0" applyNumberFormat="1" applyFont="1" applyAlignment="1" applyProtection="1">
      <alignment horizontal="center" vertical="center" wrapText="1"/>
      <protection locked="0"/>
    </xf>
    <xf numFmtId="170" fontId="5" fillId="0" borderId="0" xfId="0" applyNumberFormat="1" applyFont="1" applyAlignment="1" applyProtection="1">
      <alignment horizontal="center" vertical="center" wrapText="1"/>
      <protection locked="0"/>
    </xf>
    <xf numFmtId="164" fontId="1" fillId="0" borderId="2" xfId="2" applyFont="1" applyFill="1" applyBorder="1" applyAlignment="1" applyProtection="1">
      <alignment vertical="center"/>
      <protection locked="0"/>
    </xf>
    <xf numFmtId="170" fontId="1" fillId="0" borderId="2" xfId="1" applyNumberFormat="1" applyFont="1" applyFill="1" applyBorder="1" applyAlignment="1" applyProtection="1">
      <alignment horizontal="right"/>
      <protection locked="0"/>
    </xf>
    <xf numFmtId="170" fontId="1" fillId="0" borderId="2" xfId="0" applyNumberFormat="1" applyFont="1" applyBorder="1" applyAlignment="1">
      <alignment horizontal="right"/>
    </xf>
    <xf numFmtId="170" fontId="5" fillId="0" borderId="2" xfId="1" applyNumberFormat="1" applyFont="1" applyFill="1" applyBorder="1" applyAlignment="1" applyProtection="1">
      <alignment horizontal="right"/>
      <protection locked="0"/>
    </xf>
    <xf numFmtId="4" fontId="1" fillId="0" borderId="2" xfId="1" applyNumberFormat="1" applyFont="1" applyFill="1" applyBorder="1" applyAlignment="1" applyProtection="1">
      <alignment horizontal="right"/>
      <protection locked="0"/>
    </xf>
    <xf numFmtId="3" fontId="1" fillId="0" borderId="2" xfId="1" applyNumberFormat="1" applyFont="1" applyFill="1" applyBorder="1" applyAlignment="1" applyProtection="1">
      <alignment horizontal="right"/>
      <protection locked="0"/>
    </xf>
    <xf numFmtId="170" fontId="1" fillId="0" borderId="0" xfId="1" applyNumberFormat="1" applyFont="1" applyFill="1" applyBorder="1" applyAlignment="1" applyProtection="1">
      <alignment horizontal="right"/>
      <protection locked="0"/>
    </xf>
    <xf numFmtId="2" fontId="1" fillId="0" borderId="2" xfId="1" applyNumberFormat="1" applyFont="1" applyFill="1" applyBorder="1" applyAlignment="1" applyProtection="1">
      <alignment horizontal="right"/>
      <protection locked="0"/>
    </xf>
    <xf numFmtId="170" fontId="5" fillId="0" borderId="6" xfId="0" applyNumberFormat="1" applyFont="1" applyBorder="1" applyAlignment="1" applyProtection="1">
      <alignment horizontal="right"/>
      <protection locked="0"/>
    </xf>
    <xf numFmtId="170" fontId="5" fillId="0" borderId="1" xfId="0" applyNumberFormat="1" applyFont="1" applyBorder="1" applyAlignment="1" applyProtection="1">
      <alignment horizontal="right"/>
      <protection locked="0"/>
    </xf>
    <xf numFmtId="167" fontId="1" fillId="0" borderId="7" xfId="0" applyNumberFormat="1" applyFont="1" applyBorder="1" applyAlignment="1">
      <alignment horizontal="right"/>
    </xf>
    <xf numFmtId="2" fontId="1" fillId="2" borderId="2" xfId="0" applyNumberFormat="1" applyFont="1" applyFill="1" applyBorder="1" applyAlignment="1">
      <alignment horizontal="right"/>
    </xf>
    <xf numFmtId="167" fontId="1" fillId="2" borderId="2" xfId="2" applyNumberFormat="1" applyFont="1" applyFill="1" applyBorder="1" applyAlignment="1" applyProtection="1">
      <alignment horizontal="right"/>
    </xf>
    <xf numFmtId="2" fontId="1" fillId="2" borderId="7" xfId="0" applyNumberFormat="1" applyFont="1" applyFill="1" applyBorder="1" applyAlignment="1">
      <alignment horizontal="right"/>
    </xf>
    <xf numFmtId="164" fontId="1" fillId="0" borderId="5" xfId="2" applyFont="1" applyFill="1" applyBorder="1" applyAlignment="1" applyProtection="1">
      <alignment vertical="center"/>
    </xf>
    <xf numFmtId="164" fontId="1" fillId="0" borderId="8" xfId="2" applyFont="1" applyFill="1" applyBorder="1" applyAlignment="1" applyProtection="1">
      <alignment vertical="center"/>
    </xf>
    <xf numFmtId="1" fontId="5" fillId="0" borderId="5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/>
    </xf>
    <xf numFmtId="4" fontId="5" fillId="0" borderId="2" xfId="1" applyNumberFormat="1" applyFont="1" applyFill="1" applyBorder="1" applyAlignment="1" applyProtection="1">
      <alignment horizontal="right"/>
      <protection locked="0"/>
    </xf>
    <xf numFmtId="4" fontId="1" fillId="0" borderId="2" xfId="1" applyNumberFormat="1" applyFont="1" applyFill="1" applyBorder="1" applyAlignment="1" applyProtection="1">
      <alignment horizontal="left"/>
      <protection locked="0"/>
    </xf>
  </cellXfs>
  <cellStyles count="3">
    <cellStyle name="Migliaia" xfId="1" builtinId="3"/>
    <cellStyle name="Migliaia [0]" xfId="2" builtinId="6"/>
    <cellStyle name="Normale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9999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4"/>
  <sheetViews>
    <sheetView workbookViewId="0">
      <selection activeCell="N18" sqref="N18"/>
    </sheetView>
  </sheetViews>
  <sheetFormatPr defaultColWidth="9" defaultRowHeight="12.75" x14ac:dyDescent="0.2"/>
  <cols>
    <col min="1" max="1" width="33.5703125" style="1" customWidth="1"/>
    <col min="2" max="2" width="55.140625" style="2" customWidth="1"/>
    <col min="3" max="3" width="23.140625" style="3" customWidth="1"/>
    <col min="4" max="4" width="19.42578125" style="3" customWidth="1"/>
    <col min="5" max="16384" width="9" style="1"/>
  </cols>
  <sheetData>
    <row r="1" spans="1:4" s="5" customFormat="1" ht="15.75" x14ac:dyDescent="0.2">
      <c r="A1" s="4" t="s">
        <v>0</v>
      </c>
      <c r="B1" s="4"/>
      <c r="C1" s="4"/>
    </row>
    <row r="2" spans="1:4" x14ac:dyDescent="0.2">
      <c r="D2" s="6"/>
    </row>
    <row r="3" spans="1:4" x14ac:dyDescent="0.2">
      <c r="A3" s="7" t="s">
        <v>1</v>
      </c>
    </row>
    <row r="4" spans="1:4" x14ac:dyDescent="0.2">
      <c r="A4" s="7"/>
    </row>
    <row r="5" spans="1:4" s="11" customFormat="1" x14ac:dyDescent="0.2">
      <c r="A5" s="8" t="s">
        <v>2</v>
      </c>
      <c r="B5" s="9" t="s">
        <v>3</v>
      </c>
      <c r="C5" s="10" t="s">
        <v>4</v>
      </c>
      <c r="D5" s="10" t="s">
        <v>5</v>
      </c>
    </row>
    <row r="6" spans="1:4" x14ac:dyDescent="0.2">
      <c r="A6" s="12" t="s">
        <v>6</v>
      </c>
      <c r="B6" s="13" t="s">
        <v>7</v>
      </c>
      <c r="C6" s="14" t="s">
        <v>8</v>
      </c>
      <c r="D6" s="14" t="s">
        <v>9</v>
      </c>
    </row>
    <row r="7" spans="1:4" x14ac:dyDescent="0.2">
      <c r="A7" s="15" t="s">
        <v>10</v>
      </c>
      <c r="B7" s="16" t="s">
        <v>11</v>
      </c>
      <c r="C7" s="17" t="s">
        <v>12</v>
      </c>
      <c r="D7" s="17" t="s">
        <v>9</v>
      </c>
    </row>
    <row r="8" spans="1:4" x14ac:dyDescent="0.2">
      <c r="A8" s="18" t="s">
        <v>13</v>
      </c>
      <c r="B8" s="19" t="s">
        <v>14</v>
      </c>
      <c r="C8" s="20" t="s">
        <v>12</v>
      </c>
      <c r="D8" s="20" t="s">
        <v>9</v>
      </c>
    </row>
    <row r="9" spans="1:4" x14ac:dyDescent="0.2">
      <c r="A9" s="7"/>
    </row>
    <row r="10" spans="1:4" x14ac:dyDescent="0.2">
      <c r="A10" s="7" t="s">
        <v>15</v>
      </c>
    </row>
    <row r="12" spans="1:4" s="11" customFormat="1" x14ac:dyDescent="0.2">
      <c r="A12" s="8" t="s">
        <v>16</v>
      </c>
      <c r="B12" s="9" t="s">
        <v>3</v>
      </c>
      <c r="C12" s="10" t="s">
        <v>4</v>
      </c>
      <c r="D12" s="10" t="s">
        <v>5</v>
      </c>
    </row>
    <row r="13" spans="1:4" x14ac:dyDescent="0.2">
      <c r="A13" s="12" t="s">
        <v>17</v>
      </c>
      <c r="B13" s="13" t="s">
        <v>18</v>
      </c>
      <c r="C13" s="14" t="s">
        <v>19</v>
      </c>
      <c r="D13" s="14" t="s">
        <v>20</v>
      </c>
    </row>
    <row r="14" spans="1:4" x14ac:dyDescent="0.2">
      <c r="A14" s="12" t="s">
        <v>21</v>
      </c>
      <c r="B14" s="13" t="s">
        <v>22</v>
      </c>
      <c r="C14" s="14" t="s">
        <v>19</v>
      </c>
      <c r="D14" s="14" t="s">
        <v>23</v>
      </c>
    </row>
    <row r="15" spans="1:4" x14ac:dyDescent="0.2">
      <c r="A15" s="12" t="s">
        <v>24</v>
      </c>
      <c r="B15" s="13" t="s">
        <v>106</v>
      </c>
      <c r="C15" s="14" t="s">
        <v>25</v>
      </c>
      <c r="D15" s="14" t="s">
        <v>26</v>
      </c>
    </row>
    <row r="16" spans="1:4" x14ac:dyDescent="0.2">
      <c r="A16" s="12" t="s">
        <v>27</v>
      </c>
      <c r="B16" s="13" t="s">
        <v>28</v>
      </c>
      <c r="C16" s="14" t="s">
        <v>29</v>
      </c>
      <c r="D16" s="14" t="s">
        <v>26</v>
      </c>
    </row>
    <row r="17" spans="1:4" x14ac:dyDescent="0.2">
      <c r="A17" s="12" t="s">
        <v>103</v>
      </c>
      <c r="B17" s="13" t="s">
        <v>30</v>
      </c>
      <c r="C17" s="14" t="s">
        <v>31</v>
      </c>
      <c r="D17" s="14" t="s">
        <v>32</v>
      </c>
    </row>
    <row r="18" spans="1:4" x14ac:dyDescent="0.2">
      <c r="A18" s="12" t="s">
        <v>33</v>
      </c>
      <c r="B18" s="13" t="s">
        <v>34</v>
      </c>
      <c r="C18" s="14" t="s">
        <v>35</v>
      </c>
      <c r="D18" s="14" t="s">
        <v>26</v>
      </c>
    </row>
    <row r="19" spans="1:4" x14ac:dyDescent="0.2">
      <c r="A19" s="18" t="s">
        <v>36</v>
      </c>
      <c r="B19" s="19" t="s">
        <v>37</v>
      </c>
      <c r="C19" s="20" t="s">
        <v>19</v>
      </c>
      <c r="D19" s="20" t="s">
        <v>26</v>
      </c>
    </row>
    <row r="20" spans="1:4" ht="3.75" customHeight="1" x14ac:dyDescent="0.2"/>
    <row r="21" spans="1:4" x14ac:dyDescent="0.2">
      <c r="A21" s="21" t="s">
        <v>38</v>
      </c>
    </row>
    <row r="23" spans="1:4" x14ac:dyDescent="0.2">
      <c r="A23" s="7" t="s">
        <v>39</v>
      </c>
    </row>
    <row r="24" spans="1:4" x14ac:dyDescent="0.2">
      <c r="A24" s="7"/>
    </row>
    <row r="25" spans="1:4" s="11" customFormat="1" x14ac:dyDescent="0.2">
      <c r="A25" s="8" t="s">
        <v>40</v>
      </c>
      <c r="B25" s="9" t="s">
        <v>3</v>
      </c>
      <c r="C25" s="10" t="s">
        <v>4</v>
      </c>
      <c r="D25" s="10" t="s">
        <v>5</v>
      </c>
    </row>
    <row r="26" spans="1:4" s="11" customFormat="1" x14ac:dyDescent="0.2">
      <c r="A26" s="22" t="s">
        <v>41</v>
      </c>
      <c r="B26" s="13" t="s">
        <v>42</v>
      </c>
      <c r="C26" s="23" t="s">
        <v>43</v>
      </c>
      <c r="D26" s="23" t="s">
        <v>26</v>
      </c>
    </row>
    <row r="27" spans="1:4" x14ac:dyDescent="0.2">
      <c r="A27" s="12" t="s">
        <v>44</v>
      </c>
      <c r="B27" s="13" t="s">
        <v>45</v>
      </c>
      <c r="C27" s="14" t="s">
        <v>46</v>
      </c>
      <c r="D27" s="14" t="s">
        <v>9</v>
      </c>
    </row>
    <row r="28" spans="1:4" x14ac:dyDescent="0.2">
      <c r="A28" s="12" t="s">
        <v>47</v>
      </c>
      <c r="B28" s="13" t="s">
        <v>48</v>
      </c>
      <c r="C28" s="14" t="s">
        <v>46</v>
      </c>
      <c r="D28" s="14" t="s">
        <v>9</v>
      </c>
    </row>
    <row r="29" spans="1:4" x14ac:dyDescent="0.2">
      <c r="A29" s="12" t="s">
        <v>49</v>
      </c>
      <c r="B29" s="13" t="s">
        <v>50</v>
      </c>
      <c r="C29" s="14" t="s">
        <v>46</v>
      </c>
      <c r="D29" s="14" t="s">
        <v>9</v>
      </c>
    </row>
    <row r="30" spans="1:4" x14ac:dyDescent="0.2">
      <c r="A30" s="12" t="s">
        <v>51</v>
      </c>
      <c r="B30" s="2" t="s">
        <v>52</v>
      </c>
      <c r="C30" s="14" t="s">
        <v>46</v>
      </c>
      <c r="D30" s="14" t="s">
        <v>9</v>
      </c>
    </row>
    <row r="31" spans="1:4" x14ac:dyDescent="0.2">
      <c r="A31" s="12" t="s">
        <v>53</v>
      </c>
      <c r="B31" s="13" t="s">
        <v>54</v>
      </c>
      <c r="C31" s="14" t="s">
        <v>46</v>
      </c>
      <c r="D31" s="14" t="s">
        <v>9</v>
      </c>
    </row>
    <row r="32" spans="1:4" x14ac:dyDescent="0.2">
      <c r="A32" s="18" t="s">
        <v>55</v>
      </c>
      <c r="B32" s="19" t="s">
        <v>56</v>
      </c>
      <c r="C32" s="20" t="s">
        <v>46</v>
      </c>
      <c r="D32" s="20" t="s">
        <v>9</v>
      </c>
    </row>
    <row r="34" spans="1:1" x14ac:dyDescent="0.2">
      <c r="A34" s="21"/>
    </row>
  </sheetData>
  <sheetProtection selectLockedCells="1" selectUnlockedCells="1"/>
  <pageMargins left="0.78740157480314965" right="0.78740157480314965" top="0.78740157480314965" bottom="0.78740157480314965" header="0.51181102362204722" footer="0.39370078740157483"/>
  <pageSetup paperSize="9" firstPageNumber="0" orientation="landscape" r:id="rId1"/>
  <headerFooter alignWithMargins="0">
    <oddFooter>&amp;R&amp;"Times New Roman,Corsivo"Aggiornato al 15 settembre 2022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9"/>
  <sheetViews>
    <sheetView workbookViewId="0">
      <selection activeCell="D11" sqref="D11"/>
    </sheetView>
  </sheetViews>
  <sheetFormatPr defaultColWidth="9" defaultRowHeight="12.75" x14ac:dyDescent="0.2"/>
  <cols>
    <col min="1" max="1" width="34.140625" style="24" customWidth="1"/>
    <col min="2" max="2" width="16" style="25" customWidth="1"/>
    <col min="3" max="3" width="16" style="26" customWidth="1"/>
    <col min="4" max="4" width="17.5703125" style="27" customWidth="1"/>
    <col min="5" max="7" width="8.85546875" style="28" hidden="1" customWidth="1"/>
    <col min="8" max="8" width="9.85546875" style="24" customWidth="1"/>
    <col min="9" max="9" width="9.7109375" style="24" customWidth="1"/>
    <col min="10" max="16384" width="9" style="24"/>
  </cols>
  <sheetData>
    <row r="1" spans="1:8" x14ac:dyDescent="0.2">
      <c r="A1" s="29" t="s">
        <v>57</v>
      </c>
    </row>
    <row r="3" spans="1:8" s="34" customFormat="1" ht="63.75" x14ac:dyDescent="0.2">
      <c r="A3" s="8" t="s">
        <v>58</v>
      </c>
      <c r="B3" s="30" t="s">
        <v>59</v>
      </c>
      <c r="C3" s="31" t="s">
        <v>60</v>
      </c>
      <c r="D3" s="32" t="s">
        <v>61</v>
      </c>
      <c r="E3" s="33" t="s">
        <v>62</v>
      </c>
      <c r="F3" s="33" t="s">
        <v>63</v>
      </c>
      <c r="G3" s="33" t="s">
        <v>64</v>
      </c>
    </row>
    <row r="4" spans="1:8" s="34" customFormat="1" x14ac:dyDescent="0.2">
      <c r="A4" s="7"/>
      <c r="B4" s="35"/>
      <c r="C4" s="36"/>
      <c r="D4" s="37"/>
      <c r="E4" s="38"/>
      <c r="F4" s="38"/>
      <c r="G4" s="38"/>
    </row>
    <row r="5" spans="1:8" x14ac:dyDescent="0.2">
      <c r="A5" s="12" t="s">
        <v>65</v>
      </c>
      <c r="B5" s="39">
        <v>13442791</v>
      </c>
      <c r="C5" s="40" t="s">
        <v>66</v>
      </c>
      <c r="D5" s="41">
        <v>20</v>
      </c>
      <c r="E5" s="41">
        <v>80</v>
      </c>
      <c r="F5" s="41"/>
      <c r="G5" s="41"/>
    </row>
    <row r="6" spans="1:8" x14ac:dyDescent="0.2">
      <c r="A6" s="12" t="s">
        <v>41</v>
      </c>
      <c r="B6" s="39">
        <v>241158</v>
      </c>
      <c r="C6" s="98">
        <v>15000</v>
      </c>
      <c r="D6" s="99">
        <v>16.670000000000002</v>
      </c>
      <c r="E6" s="41"/>
      <c r="F6" s="41"/>
      <c r="G6" s="41"/>
    </row>
    <row r="7" spans="1:8" x14ac:dyDescent="0.2">
      <c r="A7" s="12" t="s">
        <v>17</v>
      </c>
      <c r="B7" s="39">
        <v>5312848</v>
      </c>
      <c r="C7" s="40">
        <v>1540720</v>
      </c>
      <c r="D7" s="41">
        <v>29</v>
      </c>
      <c r="E7" s="41">
        <v>71</v>
      </c>
      <c r="F7" s="41"/>
      <c r="G7" s="41"/>
    </row>
    <row r="8" spans="1:8" x14ac:dyDescent="0.2">
      <c r="A8" s="12" t="s">
        <v>21</v>
      </c>
      <c r="B8" s="39">
        <v>55472175</v>
      </c>
      <c r="C8" s="40">
        <v>2352569.7000000002</v>
      </c>
      <c r="D8" s="41">
        <f>C8/B8*100</f>
        <v>4.2409905506679699</v>
      </c>
      <c r="E8" s="41">
        <v>46.634999999999998</v>
      </c>
      <c r="F8" s="41">
        <v>32.289000000000001</v>
      </c>
      <c r="G8" s="41">
        <v>17.648</v>
      </c>
    </row>
    <row r="9" spans="1:8" x14ac:dyDescent="0.2">
      <c r="A9" s="12" t="s">
        <v>44</v>
      </c>
      <c r="B9" s="39">
        <v>129115</v>
      </c>
      <c r="C9" s="40">
        <v>25823</v>
      </c>
      <c r="D9" s="41">
        <f>C9/B9*100</f>
        <v>20</v>
      </c>
      <c r="E9" s="41">
        <v>20</v>
      </c>
      <c r="F9" s="41">
        <v>40</v>
      </c>
      <c r="G9" s="41">
        <v>20</v>
      </c>
      <c r="H9" s="42"/>
    </row>
    <row r="10" spans="1:8" x14ac:dyDescent="0.2">
      <c r="A10" s="12" t="s">
        <v>67</v>
      </c>
      <c r="B10" s="39">
        <v>-173257</v>
      </c>
      <c r="C10" s="40">
        <v>-24751</v>
      </c>
      <c r="D10" s="41">
        <f>C10/B10*100</f>
        <v>14.285714285714285</v>
      </c>
      <c r="E10" s="41"/>
      <c r="F10" s="41"/>
      <c r="G10" s="41"/>
      <c r="H10" s="42"/>
    </row>
    <row r="11" spans="1:8" x14ac:dyDescent="0.2">
      <c r="A11" s="12" t="s">
        <v>47</v>
      </c>
      <c r="B11" s="39">
        <v>952372</v>
      </c>
      <c r="C11" s="40">
        <v>166112.54</v>
      </c>
      <c r="D11" s="41">
        <f>C11/B11*100</f>
        <v>17.441980654618156</v>
      </c>
      <c r="E11" s="41">
        <v>17.47</v>
      </c>
      <c r="F11" s="41">
        <v>39.04</v>
      </c>
      <c r="G11" s="41">
        <v>26</v>
      </c>
      <c r="H11" s="42"/>
    </row>
    <row r="12" spans="1:8" x14ac:dyDescent="0.2">
      <c r="A12" s="12" t="s">
        <v>68</v>
      </c>
      <c r="B12" s="100" t="s">
        <v>66</v>
      </c>
      <c r="C12" s="43" t="s">
        <v>66</v>
      </c>
      <c r="D12" s="43" t="s">
        <v>66</v>
      </c>
      <c r="E12" s="41"/>
      <c r="F12" s="41"/>
      <c r="G12" s="41"/>
    </row>
    <row r="13" spans="1:8" x14ac:dyDescent="0.2">
      <c r="A13" s="12" t="s">
        <v>24</v>
      </c>
      <c r="B13" s="100">
        <v>93368.63</v>
      </c>
      <c r="C13" s="43">
        <v>5108.6400000000003</v>
      </c>
      <c r="D13" s="99">
        <v>5.48</v>
      </c>
      <c r="E13" s="41">
        <v>21.87</v>
      </c>
      <c r="F13" s="41">
        <v>7.1</v>
      </c>
      <c r="G13" s="41">
        <v>59.78</v>
      </c>
    </row>
    <row r="14" spans="1:8" x14ac:dyDescent="0.2">
      <c r="A14" s="12" t="s">
        <v>27</v>
      </c>
      <c r="B14" s="44">
        <v>69881000</v>
      </c>
      <c r="C14" s="40">
        <v>1000</v>
      </c>
      <c r="D14" s="45">
        <v>1.4E-3</v>
      </c>
      <c r="E14" s="41">
        <v>1.1041186716862392</v>
      </c>
      <c r="F14" s="41">
        <v>98.893071866044835</v>
      </c>
      <c r="G14" s="41"/>
    </row>
    <row r="15" spans="1:8" x14ac:dyDescent="0.2">
      <c r="A15" s="12" t="s">
        <v>49</v>
      </c>
      <c r="B15" s="39">
        <v>162308.21</v>
      </c>
      <c r="C15" s="40">
        <v>15000</v>
      </c>
      <c r="D15" s="41">
        <v>15</v>
      </c>
      <c r="E15" s="41">
        <v>45</v>
      </c>
      <c r="F15" s="41"/>
      <c r="G15" s="41">
        <v>40</v>
      </c>
    </row>
    <row r="16" spans="1:8" x14ac:dyDescent="0.2">
      <c r="A16" s="12" t="s">
        <v>100</v>
      </c>
      <c r="B16" s="39"/>
      <c r="C16" s="40"/>
      <c r="D16" s="41"/>
      <c r="E16" s="41">
        <v>14.608000000000001</v>
      </c>
      <c r="F16" s="41">
        <v>14.608000000000001</v>
      </c>
      <c r="G16" s="41">
        <v>56.176000000000002</v>
      </c>
    </row>
    <row r="17" spans="1:9" x14ac:dyDescent="0.2">
      <c r="A17" s="12" t="s">
        <v>69</v>
      </c>
      <c r="B17" s="39">
        <v>9996085.2699999996</v>
      </c>
      <c r="C17" s="40">
        <v>49772.59</v>
      </c>
      <c r="D17" s="41">
        <f>C17/B17*100</f>
        <v>0.49792082255816927</v>
      </c>
      <c r="E17" s="41">
        <v>9.5</v>
      </c>
      <c r="F17" s="41">
        <f>100-D17-E17</f>
        <v>90.002079177441829</v>
      </c>
      <c r="G17" s="41">
        <v>0</v>
      </c>
      <c r="I17" s="46"/>
    </row>
    <row r="18" spans="1:9" x14ac:dyDescent="0.2">
      <c r="A18" s="12" t="s">
        <v>70</v>
      </c>
      <c r="B18" s="39" t="s">
        <v>66</v>
      </c>
      <c r="C18" s="40" t="s">
        <v>66</v>
      </c>
      <c r="D18" s="41">
        <v>0</v>
      </c>
      <c r="E18" s="41"/>
      <c r="F18" s="41"/>
      <c r="G18" s="41"/>
    </row>
    <row r="19" spans="1:9" x14ac:dyDescent="0.2">
      <c r="A19" s="12" t="s">
        <v>36</v>
      </c>
      <c r="B19" s="100">
        <v>15496975.640000001</v>
      </c>
      <c r="C19" s="43">
        <v>1103146</v>
      </c>
      <c r="D19" s="101">
        <f>C19/B19*100</f>
        <v>7.1184599216418452</v>
      </c>
      <c r="E19" s="41">
        <f>100-D19-F19-G19</f>
        <v>32.571540078358154</v>
      </c>
      <c r="F19" s="41">
        <v>10.07</v>
      </c>
      <c r="G19" s="41">
        <f>38.22+12.02</f>
        <v>50.239999999999995</v>
      </c>
    </row>
    <row r="20" spans="1:9" x14ac:dyDescent="0.2">
      <c r="A20" s="12" t="s">
        <v>71</v>
      </c>
      <c r="B20" s="39">
        <v>611728</v>
      </c>
      <c r="C20" s="40">
        <v>0</v>
      </c>
      <c r="D20" s="99">
        <v>0</v>
      </c>
      <c r="E20" s="41">
        <v>100</v>
      </c>
      <c r="F20" s="41"/>
      <c r="G20" s="41"/>
    </row>
    <row r="21" spans="1:9" x14ac:dyDescent="0.2">
      <c r="A21" s="12" t="s">
        <v>55</v>
      </c>
      <c r="B21" s="39">
        <v>470000</v>
      </c>
      <c r="C21" s="40">
        <v>15000</v>
      </c>
      <c r="D21" s="41">
        <f>C21/B21*100</f>
        <v>3.1914893617021276</v>
      </c>
      <c r="E21" s="41">
        <v>54.26</v>
      </c>
      <c r="F21" s="41">
        <v>42.55</v>
      </c>
      <c r="G21" s="41"/>
    </row>
    <row r="22" spans="1:9" ht="12.75" customHeight="1" x14ac:dyDescent="0.2"/>
    <row r="23" spans="1:9" x14ac:dyDescent="0.2">
      <c r="A23" s="21" t="s">
        <v>72</v>
      </c>
    </row>
    <row r="24" spans="1:9" x14ac:dyDescent="0.2">
      <c r="A24" s="21" t="s">
        <v>73</v>
      </c>
    </row>
    <row r="25" spans="1:9" x14ac:dyDescent="0.2">
      <c r="A25" s="21" t="s">
        <v>101</v>
      </c>
    </row>
    <row r="26" spans="1:9" x14ac:dyDescent="0.2">
      <c r="A26" s="21"/>
    </row>
    <row r="27" spans="1:9" x14ac:dyDescent="0.2">
      <c r="A27" s="21"/>
      <c r="B27" s="47"/>
    </row>
    <row r="28" spans="1:9" x14ac:dyDescent="0.2">
      <c r="A28" s="21"/>
      <c r="B28" s="47"/>
    </row>
    <row r="29" spans="1:9" x14ac:dyDescent="0.2">
      <c r="A29" s="47"/>
    </row>
  </sheetData>
  <sheetProtection selectLockedCells="1" selectUnlockedCells="1"/>
  <pageMargins left="0.78740157480314965" right="0.78740157480314965" top="0.78740157480314965" bottom="0.78740157480314965" header="0.51181102362204722" footer="0.51181102362204722"/>
  <pageSetup paperSize="9" firstPageNumber="0" orientation="landscape" r:id="rId1"/>
  <headerFooter alignWithMargins="0">
    <oddFooter>&amp;R&amp;"Arial,Corsivo"&amp;8Aggiornato al 15 settembre 2022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31"/>
  <sheetViews>
    <sheetView topLeftCell="A2" zoomScale="130" zoomScaleNormal="130" workbookViewId="0">
      <selection activeCell="AC19" sqref="AC19"/>
    </sheetView>
  </sheetViews>
  <sheetFormatPr defaultColWidth="9" defaultRowHeight="12.75" x14ac:dyDescent="0.2"/>
  <cols>
    <col min="1" max="1" width="24.140625" style="24" customWidth="1"/>
    <col min="2" max="15" width="10.140625" style="25" hidden="1" customWidth="1"/>
    <col min="16" max="16" width="10.5703125" style="25" hidden="1" customWidth="1"/>
    <col min="17" max="17" width="12.140625" style="25" hidden="1" customWidth="1"/>
    <col min="18" max="18" width="12.42578125" style="24" hidden="1" customWidth="1"/>
    <col min="19" max="19" width="11.28515625" style="24" hidden="1" customWidth="1"/>
    <col min="20" max="23" width="10.140625" style="25" hidden="1" customWidth="1"/>
    <col min="24" max="27" width="12.140625" style="24" customWidth="1"/>
    <col min="28" max="29" width="12.140625" style="48" customWidth="1"/>
    <col min="30" max="16384" width="9" style="24"/>
  </cols>
  <sheetData>
    <row r="1" spans="1:31" x14ac:dyDescent="0.2">
      <c r="A1" s="49" t="s">
        <v>74</v>
      </c>
    </row>
    <row r="3" spans="1:31" s="51" customFormat="1" ht="12.75" customHeight="1" x14ac:dyDescent="0.2">
      <c r="A3" s="50"/>
      <c r="B3" s="105" t="s">
        <v>75</v>
      </c>
      <c r="C3" s="105"/>
      <c r="D3" s="105" t="s">
        <v>76</v>
      </c>
      <c r="E3" s="105"/>
      <c r="F3" s="105" t="s">
        <v>77</v>
      </c>
      <c r="G3" s="105"/>
      <c r="H3" s="105" t="s">
        <v>78</v>
      </c>
      <c r="I3" s="105"/>
      <c r="J3" s="105" t="s">
        <v>79</v>
      </c>
      <c r="K3" s="105"/>
      <c r="L3" s="105" t="s">
        <v>80</v>
      </c>
      <c r="M3" s="105"/>
      <c r="N3" s="105" t="s">
        <v>81</v>
      </c>
      <c r="O3" s="105"/>
      <c r="P3" s="106" t="s">
        <v>82</v>
      </c>
      <c r="Q3" s="106"/>
      <c r="R3" s="106" t="s">
        <v>83</v>
      </c>
      <c r="S3" s="106"/>
      <c r="T3" s="105" t="s">
        <v>84</v>
      </c>
      <c r="U3" s="105"/>
      <c r="V3" s="105" t="s">
        <v>85</v>
      </c>
      <c r="W3" s="105"/>
      <c r="X3" s="106" t="s">
        <v>104</v>
      </c>
      <c r="Y3" s="106"/>
      <c r="Z3" s="104">
        <v>2022</v>
      </c>
      <c r="AA3" s="104"/>
      <c r="AB3" s="104">
        <v>2023</v>
      </c>
      <c r="AC3" s="104"/>
    </row>
    <row r="4" spans="1:31" s="34" customFormat="1" ht="25.5" x14ac:dyDescent="0.2">
      <c r="A4" s="52" t="s">
        <v>58</v>
      </c>
      <c r="B4" s="53" t="s">
        <v>86</v>
      </c>
      <c r="C4" s="53" t="s">
        <v>87</v>
      </c>
      <c r="D4" s="53" t="s">
        <v>86</v>
      </c>
      <c r="E4" s="53" t="s">
        <v>87</v>
      </c>
      <c r="F4" s="53" t="s">
        <v>86</v>
      </c>
      <c r="G4" s="53" t="s">
        <v>87</v>
      </c>
      <c r="H4" s="53" t="s">
        <v>86</v>
      </c>
      <c r="I4" s="53" t="s">
        <v>87</v>
      </c>
      <c r="J4" s="53" t="s">
        <v>86</v>
      </c>
      <c r="K4" s="53" t="s">
        <v>87</v>
      </c>
      <c r="L4" s="53" t="s">
        <v>86</v>
      </c>
      <c r="M4" s="53" t="s">
        <v>87</v>
      </c>
      <c r="N4" s="53" t="s">
        <v>86</v>
      </c>
      <c r="O4" s="53" t="s">
        <v>87</v>
      </c>
      <c r="P4" s="53" t="s">
        <v>86</v>
      </c>
      <c r="Q4" s="53" t="s">
        <v>87</v>
      </c>
      <c r="R4" s="53" t="s">
        <v>86</v>
      </c>
      <c r="S4" s="53" t="s">
        <v>87</v>
      </c>
      <c r="T4" s="53" t="s">
        <v>86</v>
      </c>
      <c r="U4" s="53" t="s">
        <v>87</v>
      </c>
      <c r="V4" s="53" t="s">
        <v>86</v>
      </c>
      <c r="W4" s="53" t="s">
        <v>87</v>
      </c>
      <c r="X4" s="53" t="s">
        <v>86</v>
      </c>
      <c r="Y4" s="53" t="s">
        <v>87</v>
      </c>
      <c r="Z4" s="54" t="s">
        <v>86</v>
      </c>
      <c r="AA4" s="54" t="s">
        <v>87</v>
      </c>
      <c r="AB4" s="54" t="s">
        <v>86</v>
      </c>
      <c r="AC4" s="54" t="s">
        <v>87</v>
      </c>
    </row>
    <row r="5" spans="1:31" s="1" customFormat="1" x14ac:dyDescent="0.2">
      <c r="A5" s="102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6"/>
      <c r="AA5" s="56"/>
      <c r="AB5" s="56"/>
      <c r="AC5" s="56"/>
    </row>
    <row r="6" spans="1:31" x14ac:dyDescent="0.2">
      <c r="A6" s="12" t="s">
        <v>65</v>
      </c>
      <c r="B6" s="57"/>
      <c r="C6" s="57"/>
      <c r="D6" s="57"/>
      <c r="E6" s="57"/>
      <c r="F6" s="57">
        <v>1177412</v>
      </c>
      <c r="G6" s="57">
        <v>13953014</v>
      </c>
      <c r="H6" s="57">
        <v>143042</v>
      </c>
      <c r="I6" s="57">
        <v>14096055</v>
      </c>
      <c r="J6" s="57">
        <v>76561</v>
      </c>
      <c r="K6" s="57">
        <v>14172617</v>
      </c>
      <c r="L6" s="57">
        <v>74252</v>
      </c>
      <c r="M6" s="57">
        <v>14246868</v>
      </c>
      <c r="N6" s="57">
        <v>28110</v>
      </c>
      <c r="O6" s="57">
        <v>14274979</v>
      </c>
      <c r="P6" s="57">
        <v>2907</v>
      </c>
      <c r="Q6" s="57">
        <v>14277886</v>
      </c>
      <c r="R6" s="58">
        <v>26447</v>
      </c>
      <c r="S6" s="57">
        <v>14304333</v>
      </c>
      <c r="T6" s="57"/>
      <c r="U6" s="57"/>
      <c r="V6" s="57"/>
      <c r="W6" s="57"/>
      <c r="X6" s="59">
        <v>17388</v>
      </c>
      <c r="Y6" s="57">
        <v>14413108</v>
      </c>
      <c r="Z6" s="59">
        <v>13262</v>
      </c>
      <c r="AA6" s="57">
        <v>14426369</v>
      </c>
      <c r="AB6" s="59">
        <v>18889</v>
      </c>
      <c r="AC6" s="57">
        <v>14445257</v>
      </c>
    </row>
    <row r="7" spans="1:31" x14ac:dyDescent="0.2">
      <c r="A7" s="12" t="s">
        <v>41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>
        <v>351</v>
      </c>
      <c r="O7" s="57">
        <v>175388</v>
      </c>
      <c r="P7" s="57">
        <v>892</v>
      </c>
      <c r="Q7" s="57">
        <v>176280</v>
      </c>
      <c r="R7" s="58">
        <v>676</v>
      </c>
      <c r="S7" s="57">
        <v>185865</v>
      </c>
      <c r="T7" s="57"/>
      <c r="U7" s="57"/>
      <c r="V7" s="57"/>
      <c r="W7" s="57"/>
      <c r="X7" s="58">
        <v>10164</v>
      </c>
      <c r="Y7" s="57">
        <v>258527</v>
      </c>
      <c r="Z7" s="57">
        <v>442</v>
      </c>
      <c r="AA7" s="57">
        <v>258969</v>
      </c>
      <c r="AB7" s="57">
        <v>2344</v>
      </c>
      <c r="AC7" s="57">
        <v>261313</v>
      </c>
    </row>
    <row r="8" spans="1:31" x14ac:dyDescent="0.2">
      <c r="A8" s="12" t="s">
        <v>17</v>
      </c>
      <c r="B8" s="57"/>
      <c r="C8" s="57"/>
      <c r="D8" s="57">
        <v>242901</v>
      </c>
      <c r="E8" s="57">
        <v>19060013</v>
      </c>
      <c r="F8" s="57">
        <v>37114</v>
      </c>
      <c r="G8" s="57">
        <v>19097130</v>
      </c>
      <c r="H8" s="57">
        <v>3586</v>
      </c>
      <c r="I8" s="57">
        <v>19100716</v>
      </c>
      <c r="J8" s="57">
        <v>1531.61</v>
      </c>
      <c r="K8" s="57">
        <v>19102246</v>
      </c>
      <c r="L8" s="57">
        <v>19558</v>
      </c>
      <c r="M8" s="57">
        <v>19121805</v>
      </c>
      <c r="N8" s="57">
        <v>91746</v>
      </c>
      <c r="O8" s="57">
        <v>19213553</v>
      </c>
      <c r="P8" s="57">
        <v>66104</v>
      </c>
      <c r="Q8" s="57">
        <v>19279654</v>
      </c>
      <c r="R8" s="57">
        <v>55061</v>
      </c>
      <c r="S8" s="57">
        <v>19334715</v>
      </c>
      <c r="T8" s="57"/>
      <c r="U8" s="57"/>
      <c r="V8" s="57"/>
      <c r="W8" s="57"/>
      <c r="X8" s="26">
        <v>12872</v>
      </c>
      <c r="Y8" s="57">
        <v>20829019</v>
      </c>
      <c r="Z8" s="26">
        <v>21930</v>
      </c>
      <c r="AA8" s="57">
        <v>20850948</v>
      </c>
      <c r="AB8" s="26">
        <v>409107</v>
      </c>
      <c r="AC8" s="57">
        <v>21260053</v>
      </c>
    </row>
    <row r="9" spans="1:31" x14ac:dyDescent="0.2">
      <c r="A9" s="12" t="s">
        <v>21</v>
      </c>
      <c r="B9" s="57"/>
      <c r="C9" s="57"/>
      <c r="D9" s="57">
        <v>52125056</v>
      </c>
      <c r="E9" s="57">
        <v>429255217</v>
      </c>
      <c r="F9" s="57">
        <v>64284653</v>
      </c>
      <c r="G9" s="57">
        <v>472056871</v>
      </c>
      <c r="H9" s="57">
        <v>84371345</v>
      </c>
      <c r="I9" s="57">
        <v>533410716</v>
      </c>
      <c r="J9" s="57">
        <v>71843589</v>
      </c>
      <c r="K9" s="57">
        <v>577633305</v>
      </c>
      <c r="L9" s="57">
        <v>68028178</v>
      </c>
      <c r="M9" s="57">
        <v>616505983</v>
      </c>
      <c r="N9" s="57">
        <v>72678886</v>
      </c>
      <c r="O9" s="57">
        <v>658494869</v>
      </c>
      <c r="P9" s="57">
        <v>76377657</v>
      </c>
      <c r="Q9" s="57">
        <v>701880776</v>
      </c>
      <c r="R9" s="57">
        <v>71734302</v>
      </c>
      <c r="S9" s="57">
        <v>740264234</v>
      </c>
      <c r="T9" s="57"/>
      <c r="U9" s="57"/>
      <c r="V9" s="57"/>
      <c r="W9" s="57"/>
      <c r="X9" s="57">
        <v>56951297</v>
      </c>
      <c r="Y9" s="57">
        <v>824354205</v>
      </c>
      <c r="Z9" s="57">
        <v>93547897</v>
      </c>
      <c r="AA9" s="57">
        <v>890281102</v>
      </c>
      <c r="AB9" s="57">
        <v>80032087</v>
      </c>
      <c r="AC9" s="57">
        <v>932370289</v>
      </c>
    </row>
    <row r="10" spans="1:31" x14ac:dyDescent="0.2">
      <c r="A10" s="12" t="s">
        <v>44</v>
      </c>
      <c r="B10" s="57"/>
      <c r="C10" s="57"/>
      <c r="D10" s="57"/>
      <c r="E10" s="57"/>
      <c r="F10" s="57">
        <v>10022</v>
      </c>
      <c r="G10" s="57">
        <v>68431</v>
      </c>
      <c r="H10" s="57">
        <v>70087.02</v>
      </c>
      <c r="I10" s="57">
        <v>138517.22</v>
      </c>
      <c r="J10" s="57">
        <v>4376.78</v>
      </c>
      <c r="K10" s="57">
        <v>142893.98000000001</v>
      </c>
      <c r="L10" s="57">
        <v>-146686</v>
      </c>
      <c r="M10" s="57">
        <v>-3793</v>
      </c>
      <c r="N10" s="57">
        <v>6103</v>
      </c>
      <c r="O10" s="57">
        <v>2312</v>
      </c>
      <c r="P10" s="57">
        <v>101213</v>
      </c>
      <c r="Q10" s="57">
        <v>103524</v>
      </c>
      <c r="R10" s="57">
        <v>17867</v>
      </c>
      <c r="S10" s="57">
        <v>121392</v>
      </c>
      <c r="T10" s="57"/>
      <c r="U10" s="57"/>
      <c r="V10" s="57"/>
      <c r="W10" s="57"/>
      <c r="X10" s="57">
        <v>57093</v>
      </c>
      <c r="Y10" s="57">
        <v>434018</v>
      </c>
      <c r="Z10" s="57">
        <v>17454</v>
      </c>
      <c r="AA10" s="57">
        <v>451474</v>
      </c>
      <c r="AB10" s="57">
        <v>25260</v>
      </c>
      <c r="AC10" s="57">
        <v>476735</v>
      </c>
    </row>
    <row r="11" spans="1:31" x14ac:dyDescent="0.2">
      <c r="A11" s="12" t="s">
        <v>67</v>
      </c>
      <c r="B11" s="57">
        <v>-132356.60999999999</v>
      </c>
      <c r="C11" s="57"/>
      <c r="D11" s="57">
        <v>4502</v>
      </c>
      <c r="E11" s="57"/>
      <c r="F11" s="57">
        <v>-68363</v>
      </c>
      <c r="G11" s="57"/>
      <c r="H11" s="57">
        <v>-31827</v>
      </c>
      <c r="I11" s="57"/>
      <c r="J11" s="57">
        <v>55298</v>
      </c>
      <c r="K11" s="57"/>
      <c r="L11" s="57">
        <v>14419</v>
      </c>
      <c r="M11" s="57">
        <v>4261334</v>
      </c>
      <c r="N11" s="57">
        <v>-5811</v>
      </c>
      <c r="O11" s="57">
        <v>4503116</v>
      </c>
      <c r="P11" s="57">
        <v>14664</v>
      </c>
      <c r="Q11" s="57">
        <v>4426668</v>
      </c>
      <c r="R11" s="57">
        <v>5459</v>
      </c>
      <c r="S11" s="57">
        <v>4248089</v>
      </c>
      <c r="T11" s="57"/>
      <c r="U11" s="57"/>
      <c r="V11" s="57"/>
      <c r="W11" s="57"/>
      <c r="X11" s="57">
        <v>57369</v>
      </c>
      <c r="Y11" s="57">
        <v>3024795</v>
      </c>
      <c r="Z11" s="57">
        <v>13085</v>
      </c>
      <c r="AA11" s="57">
        <v>3830167</v>
      </c>
      <c r="AB11" s="57">
        <v>5611</v>
      </c>
      <c r="AC11" s="57">
        <v>4394633</v>
      </c>
    </row>
    <row r="12" spans="1:31" x14ac:dyDescent="0.2">
      <c r="A12" s="12" t="s">
        <v>47</v>
      </c>
      <c r="B12" s="57"/>
      <c r="C12" s="57"/>
      <c r="D12" s="57"/>
      <c r="E12" s="57"/>
      <c r="F12" s="57">
        <v>14437</v>
      </c>
      <c r="G12" s="57">
        <v>999996</v>
      </c>
      <c r="H12" s="57">
        <v>3451</v>
      </c>
      <c r="I12" s="57">
        <v>1003446</v>
      </c>
      <c r="J12" s="57">
        <v>8910</v>
      </c>
      <c r="K12" s="57">
        <v>962498</v>
      </c>
      <c r="L12" s="57">
        <v>28741</v>
      </c>
      <c r="M12" s="57">
        <v>991240</v>
      </c>
      <c r="N12" s="57">
        <v>7345</v>
      </c>
      <c r="O12" s="57">
        <v>1026587</v>
      </c>
      <c r="P12" s="57">
        <v>30161</v>
      </c>
      <c r="Q12" s="57">
        <v>1060744</v>
      </c>
      <c r="R12" s="57">
        <v>32031</v>
      </c>
      <c r="S12" s="57">
        <v>1092779</v>
      </c>
      <c r="T12" s="57"/>
      <c r="U12" s="57"/>
      <c r="V12" s="57"/>
      <c r="W12" s="57"/>
      <c r="X12" s="57">
        <v>13931</v>
      </c>
      <c r="Y12" s="57">
        <v>1390946</v>
      </c>
      <c r="Z12" s="67">
        <v>-159104</v>
      </c>
      <c r="AA12" s="67">
        <v>1233343</v>
      </c>
      <c r="AB12" s="67">
        <v>3250</v>
      </c>
      <c r="AC12" s="67">
        <v>1236594</v>
      </c>
    </row>
    <row r="13" spans="1:31" x14ac:dyDescent="0.2">
      <c r="A13" s="103" t="s">
        <v>13</v>
      </c>
      <c r="B13" s="57"/>
      <c r="C13" s="57"/>
      <c r="D13" s="57"/>
      <c r="E13" s="57"/>
      <c r="F13" s="57"/>
      <c r="G13" s="57"/>
      <c r="H13" s="57"/>
      <c r="I13" s="57"/>
      <c r="J13" s="57">
        <v>-254589.03</v>
      </c>
      <c r="K13" s="57">
        <v>1316692.8400000001</v>
      </c>
      <c r="L13" s="57">
        <v>103974.74</v>
      </c>
      <c r="M13" s="57">
        <v>1420667.58</v>
      </c>
      <c r="N13" s="57">
        <v>11128.54</v>
      </c>
      <c r="O13" s="57">
        <v>1431796</v>
      </c>
      <c r="P13" s="57">
        <v>-7412.35</v>
      </c>
      <c r="Q13" s="57">
        <v>1781984.21</v>
      </c>
      <c r="R13" s="57">
        <v>245533.61</v>
      </c>
      <c r="S13" s="57">
        <v>3141851.45</v>
      </c>
      <c r="T13" s="57"/>
      <c r="U13" s="57"/>
      <c r="V13" s="57"/>
      <c r="W13" s="57"/>
      <c r="X13" s="60">
        <v>118429.27</v>
      </c>
      <c r="Y13" s="57">
        <v>2183771.71</v>
      </c>
      <c r="Z13" s="57">
        <v>178160.64000000001</v>
      </c>
      <c r="AA13" s="67">
        <v>2361932.35</v>
      </c>
      <c r="AB13" s="57">
        <v>-83621.88</v>
      </c>
      <c r="AC13" s="67">
        <v>2278310.4700000002</v>
      </c>
    </row>
    <row r="14" spans="1:31" x14ac:dyDescent="0.2">
      <c r="A14" s="12" t="s">
        <v>88</v>
      </c>
      <c r="B14" s="57"/>
      <c r="C14" s="57"/>
      <c r="D14" s="57">
        <v>-14466</v>
      </c>
      <c r="E14" s="57">
        <v>72813</v>
      </c>
      <c r="F14" s="57">
        <v>3794</v>
      </c>
      <c r="G14" s="57">
        <v>76606</v>
      </c>
      <c r="H14" s="57">
        <v>-1981</v>
      </c>
      <c r="I14" s="57">
        <v>74511</v>
      </c>
      <c r="J14" s="57">
        <v>-44594</v>
      </c>
      <c r="K14" s="57">
        <v>29917</v>
      </c>
      <c r="L14" s="57">
        <v>898</v>
      </c>
      <c r="M14" s="57">
        <v>28533</v>
      </c>
      <c r="N14" s="57">
        <v>1781</v>
      </c>
      <c r="O14" s="57">
        <v>34834</v>
      </c>
      <c r="P14" s="57">
        <v>-50943</v>
      </c>
      <c r="Q14" s="57">
        <v>55538</v>
      </c>
      <c r="R14" s="57">
        <v>-7468</v>
      </c>
      <c r="S14" s="57">
        <v>48007</v>
      </c>
      <c r="T14" s="57"/>
      <c r="U14" s="57"/>
      <c r="V14" s="57"/>
      <c r="W14" s="57"/>
      <c r="X14" s="57">
        <v>10457</v>
      </c>
      <c r="Y14" s="57">
        <v>49109</v>
      </c>
      <c r="Z14" s="57">
        <v>15641</v>
      </c>
      <c r="AA14" s="57">
        <v>64435</v>
      </c>
      <c r="AB14" s="57">
        <v>12356</v>
      </c>
      <c r="AC14" s="57">
        <v>76324</v>
      </c>
    </row>
    <row r="15" spans="1:31" x14ac:dyDescent="0.2">
      <c r="A15" s="12" t="s">
        <v>89</v>
      </c>
      <c r="B15" s="57">
        <v>162308.21</v>
      </c>
      <c r="C15" s="57"/>
      <c r="D15" s="57">
        <v>14674</v>
      </c>
      <c r="E15" s="57">
        <v>18102049</v>
      </c>
      <c r="F15" s="57">
        <v>183584</v>
      </c>
      <c r="G15" s="57">
        <v>18622635</v>
      </c>
      <c r="H15" s="57">
        <v>142412</v>
      </c>
      <c r="I15" s="57">
        <v>18765043</v>
      </c>
      <c r="J15" s="57">
        <v>430829</v>
      </c>
      <c r="K15" s="57">
        <v>19195874</v>
      </c>
      <c r="L15" s="57">
        <v>208798</v>
      </c>
      <c r="M15" s="57">
        <v>36604673</v>
      </c>
      <c r="N15" s="57">
        <v>339909</v>
      </c>
      <c r="O15" s="57">
        <v>62063580</v>
      </c>
      <c r="P15" s="57">
        <v>184920</v>
      </c>
      <c r="Q15" s="57">
        <v>62248499</v>
      </c>
      <c r="R15" s="57">
        <v>457200</v>
      </c>
      <c r="S15" s="57">
        <v>67462699</v>
      </c>
      <c r="T15" s="57"/>
      <c r="U15" s="57"/>
      <c r="V15" s="57"/>
      <c r="W15" s="57"/>
      <c r="X15" s="57">
        <v>536895</v>
      </c>
      <c r="Y15" s="57">
        <v>73841727</v>
      </c>
      <c r="Z15" s="67">
        <v>283704</v>
      </c>
      <c r="AA15" s="67">
        <v>74125434</v>
      </c>
      <c r="AB15" s="67">
        <v>226156</v>
      </c>
      <c r="AC15" s="67">
        <v>74354587</v>
      </c>
    </row>
    <row r="16" spans="1:31" x14ac:dyDescent="0.2">
      <c r="A16" s="12" t="s">
        <v>49</v>
      </c>
      <c r="B16" s="57"/>
      <c r="C16" s="57"/>
      <c r="D16" s="57"/>
      <c r="E16" s="57"/>
      <c r="F16" s="57">
        <v>7425.2</v>
      </c>
      <c r="G16" s="57">
        <v>125047.8</v>
      </c>
      <c r="H16" s="57">
        <v>17782</v>
      </c>
      <c r="I16" s="57">
        <v>142830</v>
      </c>
      <c r="J16" s="57">
        <v>-933</v>
      </c>
      <c r="K16" s="57">
        <v>141896</v>
      </c>
      <c r="L16" s="57">
        <v>-5067</v>
      </c>
      <c r="M16" s="57">
        <v>138279</v>
      </c>
      <c r="N16" s="57">
        <v>-9122</v>
      </c>
      <c r="O16" s="57">
        <v>129158</v>
      </c>
      <c r="P16" s="57">
        <v>-780.92</v>
      </c>
      <c r="Q16" s="57">
        <v>128376.36</v>
      </c>
      <c r="R16" s="57">
        <v>2559.9899999999998</v>
      </c>
      <c r="S16" s="57">
        <v>131717.26999999999</v>
      </c>
      <c r="T16" s="57"/>
      <c r="U16" s="57"/>
      <c r="V16" s="57"/>
      <c r="W16" s="57"/>
      <c r="X16" s="57">
        <v>2035.4</v>
      </c>
      <c r="Y16" s="57">
        <v>111216.07</v>
      </c>
      <c r="Z16" s="67">
        <v>-3243.99</v>
      </c>
      <c r="AA16" s="57">
        <f>111216.07+Z16</f>
        <v>107972.08</v>
      </c>
      <c r="AB16" s="67">
        <v>201.03</v>
      </c>
      <c r="AC16" s="57">
        <v>107972</v>
      </c>
      <c r="AE16" s="48"/>
    </row>
    <row r="17" spans="1:31" x14ac:dyDescent="0.2">
      <c r="A17" s="12" t="s">
        <v>102</v>
      </c>
      <c r="B17" s="57"/>
      <c r="C17" s="57"/>
      <c r="D17" s="57">
        <v>-579762</v>
      </c>
      <c r="E17" s="57">
        <v>1246657</v>
      </c>
      <c r="F17" s="57">
        <v>7056</v>
      </c>
      <c r="G17" s="57">
        <v>1253713</v>
      </c>
      <c r="H17" s="57">
        <v>9609</v>
      </c>
      <c r="I17" s="57">
        <v>1263322</v>
      </c>
      <c r="J17" s="57">
        <v>20565</v>
      </c>
      <c r="K17" s="57">
        <v>1283886</v>
      </c>
      <c r="L17" s="57">
        <v>123590</v>
      </c>
      <c r="M17" s="57">
        <v>1407476</v>
      </c>
      <c r="N17" s="57">
        <v>-250074</v>
      </c>
      <c r="O17" s="57">
        <v>1157403</v>
      </c>
      <c r="P17" s="57">
        <v>-380120</v>
      </c>
      <c r="Q17" s="57">
        <v>777282</v>
      </c>
      <c r="R17" s="61">
        <v>3432</v>
      </c>
      <c r="S17" s="57">
        <v>780715</v>
      </c>
      <c r="T17" s="57"/>
      <c r="U17" s="57"/>
      <c r="V17" s="57"/>
      <c r="W17" s="57"/>
      <c r="X17" s="61">
        <v>-427211</v>
      </c>
      <c r="Y17" s="57">
        <v>-939517</v>
      </c>
      <c r="Z17" s="57">
        <v>-285274</v>
      </c>
      <c r="AA17" s="57">
        <v>-888780</v>
      </c>
      <c r="AB17" s="57" t="s">
        <v>66</v>
      </c>
      <c r="AC17" s="57" t="s">
        <v>66</v>
      </c>
    </row>
    <row r="18" spans="1:31" x14ac:dyDescent="0.2">
      <c r="A18" s="12" t="s">
        <v>90</v>
      </c>
      <c r="B18" s="57"/>
      <c r="C18" s="57"/>
      <c r="D18" s="57">
        <v>-5955</v>
      </c>
      <c r="E18" s="57">
        <v>2889889</v>
      </c>
      <c r="F18" s="57">
        <v>-258517</v>
      </c>
      <c r="G18" s="57">
        <v>2631369</v>
      </c>
      <c r="H18" s="57">
        <v>11391</v>
      </c>
      <c r="I18" s="57">
        <v>2642750</v>
      </c>
      <c r="J18" s="57">
        <v>6846</v>
      </c>
      <c r="K18" s="57">
        <v>3649598</v>
      </c>
      <c r="L18" s="57">
        <v>42857</v>
      </c>
      <c r="M18" s="57">
        <v>11692455</v>
      </c>
      <c r="N18" s="57">
        <v>-48449</v>
      </c>
      <c r="O18" s="57">
        <v>11644006</v>
      </c>
      <c r="P18" s="57">
        <v>-107974</v>
      </c>
      <c r="Q18" s="57">
        <v>11536030</v>
      </c>
      <c r="R18" s="61">
        <v>-518665</v>
      </c>
      <c r="S18" s="61">
        <v>11017366</v>
      </c>
      <c r="T18" s="57"/>
      <c r="U18" s="57"/>
      <c r="V18" s="57"/>
      <c r="W18" s="57"/>
      <c r="X18" s="57" t="s">
        <v>66</v>
      </c>
      <c r="Y18" s="57" t="s">
        <v>66</v>
      </c>
      <c r="Z18" s="57" t="s">
        <v>66</v>
      </c>
      <c r="AA18" s="57" t="s">
        <v>66</v>
      </c>
      <c r="AB18" s="57" t="s">
        <v>66</v>
      </c>
      <c r="AC18" s="57" t="s">
        <v>66</v>
      </c>
      <c r="AE18" s="48"/>
    </row>
    <row r="19" spans="1:31" x14ac:dyDescent="0.2">
      <c r="A19" s="12" t="s">
        <v>51</v>
      </c>
      <c r="B19" s="57"/>
      <c r="C19" s="57"/>
      <c r="D19" s="57"/>
      <c r="E19" s="57"/>
      <c r="F19" s="57">
        <v>-52691.39</v>
      </c>
      <c r="G19" s="57">
        <v>4294571.8499999996</v>
      </c>
      <c r="H19" s="62">
        <v>-155493.44</v>
      </c>
      <c r="I19" s="62">
        <v>4139223.41</v>
      </c>
      <c r="J19" s="62">
        <v>-117647.37</v>
      </c>
      <c r="K19" s="62">
        <v>4021430.32</v>
      </c>
      <c r="L19" s="63">
        <v>-104706.98</v>
      </c>
      <c r="M19" s="64">
        <v>4523779.92</v>
      </c>
      <c r="N19" s="63">
        <v>-60918.9</v>
      </c>
      <c r="O19" s="64">
        <v>4523779.92</v>
      </c>
      <c r="P19" s="63">
        <v>-40612</v>
      </c>
      <c r="Q19" s="65">
        <v>3815191</v>
      </c>
      <c r="R19" s="61">
        <v>365.56</v>
      </c>
      <c r="S19" s="61">
        <v>3815557</v>
      </c>
      <c r="T19" s="63"/>
      <c r="U19" s="64"/>
      <c r="V19" s="63"/>
      <c r="W19" s="64"/>
      <c r="X19" s="61">
        <v>39018</v>
      </c>
      <c r="Y19" s="61">
        <v>3549676</v>
      </c>
      <c r="Z19" s="61">
        <v>85732</v>
      </c>
      <c r="AA19" s="61">
        <v>3635408</v>
      </c>
      <c r="AB19" s="61">
        <v>95490</v>
      </c>
      <c r="AC19" s="61">
        <v>3730899</v>
      </c>
    </row>
    <row r="20" spans="1:31" x14ac:dyDescent="0.2">
      <c r="A20" s="12" t="s">
        <v>36</v>
      </c>
      <c r="B20" s="57"/>
      <c r="C20" s="57"/>
      <c r="D20" s="57">
        <v>-3656446</v>
      </c>
      <c r="E20" s="57">
        <v>11271746</v>
      </c>
      <c r="F20" s="57">
        <v>-978170</v>
      </c>
      <c r="G20" s="57">
        <v>10352146</v>
      </c>
      <c r="H20" s="62">
        <v>76308</v>
      </c>
      <c r="I20" s="62">
        <v>13203453</v>
      </c>
      <c r="J20" s="62">
        <v>-3594310</v>
      </c>
      <c r="K20" s="62">
        <v>9003266</v>
      </c>
      <c r="L20" s="62">
        <v>84902</v>
      </c>
      <c r="M20" s="62">
        <v>9088168</v>
      </c>
      <c r="N20" s="62">
        <v>546240</v>
      </c>
      <c r="O20" s="62">
        <v>9634408</v>
      </c>
      <c r="P20" s="62">
        <v>5328615</v>
      </c>
      <c r="Q20" s="62">
        <v>14963192</v>
      </c>
      <c r="R20" s="57">
        <v>385707</v>
      </c>
      <c r="S20" s="61">
        <v>11997659</v>
      </c>
      <c r="T20" s="62"/>
      <c r="U20" s="62"/>
      <c r="V20" s="62"/>
      <c r="W20" s="62"/>
      <c r="X20" s="57">
        <v>32336</v>
      </c>
      <c r="Y20" s="61">
        <v>17948877</v>
      </c>
      <c r="Z20" s="67">
        <v>39238</v>
      </c>
      <c r="AA20" s="67">
        <v>17988115</v>
      </c>
      <c r="AB20" s="67">
        <v>61503</v>
      </c>
      <c r="AC20" s="67">
        <v>18049618</v>
      </c>
    </row>
    <row r="21" spans="1:31" x14ac:dyDescent="0.2">
      <c r="A21" s="12" t="s">
        <v>53</v>
      </c>
      <c r="B21" s="57"/>
      <c r="C21" s="57"/>
      <c r="D21" s="57"/>
      <c r="E21" s="57"/>
      <c r="F21" s="57">
        <v>801.31</v>
      </c>
      <c r="G21" s="57"/>
      <c r="H21" s="57">
        <v>-2680.4</v>
      </c>
      <c r="I21" s="57"/>
      <c r="J21" s="57">
        <v>-2955.19</v>
      </c>
      <c r="K21" s="57"/>
      <c r="L21" s="57">
        <v>-1614.88</v>
      </c>
      <c r="M21" s="40" t="s">
        <v>66</v>
      </c>
      <c r="N21" s="57">
        <v>-164.17</v>
      </c>
      <c r="O21" s="40" t="s">
        <v>66</v>
      </c>
      <c r="P21" s="66">
        <v>25997.55</v>
      </c>
      <c r="Q21" s="61" t="s">
        <v>66</v>
      </c>
      <c r="R21" s="61">
        <v>-14291.33</v>
      </c>
      <c r="S21" s="61">
        <v>0</v>
      </c>
      <c r="T21" s="57"/>
      <c r="U21" s="40"/>
      <c r="V21" s="57"/>
      <c r="W21" s="40"/>
      <c r="X21" s="61">
        <v>-10113.25</v>
      </c>
      <c r="Y21" s="61">
        <v>-1918.25</v>
      </c>
      <c r="Z21" s="61">
        <v>-21100.44</v>
      </c>
      <c r="AA21" s="61">
        <v>-23018.720000000001</v>
      </c>
      <c r="AB21" s="61">
        <v>-2772.93</v>
      </c>
      <c r="AC21" s="61">
        <v>-26878</v>
      </c>
    </row>
    <row r="22" spans="1:31" x14ac:dyDescent="0.2">
      <c r="A22" s="12" t="s">
        <v>55</v>
      </c>
      <c r="B22" s="57"/>
      <c r="C22" s="57"/>
      <c r="D22" s="57"/>
      <c r="E22" s="57"/>
      <c r="F22" s="57">
        <v>98176.17</v>
      </c>
      <c r="G22" s="57">
        <v>1091884.0900000001</v>
      </c>
      <c r="H22" s="57">
        <v>-73851.27</v>
      </c>
      <c r="I22" s="57">
        <v>1190060.26</v>
      </c>
      <c r="J22" s="57">
        <v>-151007.73000000001</v>
      </c>
      <c r="K22" s="57">
        <v>1116208.99</v>
      </c>
      <c r="L22" s="57">
        <v>-72834</v>
      </c>
      <c r="M22" s="57">
        <v>965201.26</v>
      </c>
      <c r="N22" s="57">
        <v>-31418.83</v>
      </c>
      <c r="O22" s="57">
        <v>892366.74</v>
      </c>
      <c r="P22" s="57">
        <v>-178936</v>
      </c>
      <c r="Q22" s="57">
        <v>860947.91</v>
      </c>
      <c r="R22" s="40">
        <v>9949.9</v>
      </c>
      <c r="S22" s="57">
        <v>682011.51</v>
      </c>
      <c r="T22" s="57"/>
      <c r="U22" s="57"/>
      <c r="V22" s="57"/>
      <c r="W22" s="57"/>
      <c r="X22" s="67">
        <v>-45462.73</v>
      </c>
      <c r="Y22" s="61">
        <f>135174.01+470000-45463.73</f>
        <v>559710.28</v>
      </c>
      <c r="Z22" s="67">
        <v>-15480.41</v>
      </c>
      <c r="AA22" s="48">
        <f>89711.28+470000-15480.41</f>
        <v>544230.87</v>
      </c>
      <c r="AB22" s="67">
        <v>-24254.45</v>
      </c>
      <c r="AC22" s="48">
        <f>74230.87+470000-24254.45</f>
        <v>519976.42</v>
      </c>
    </row>
    <row r="23" spans="1:31" x14ac:dyDescent="0.2">
      <c r="A23" s="68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70"/>
      <c r="AC23" s="70"/>
    </row>
    <row r="24" spans="1:31" ht="4.5" customHeight="1" x14ac:dyDescent="0.2"/>
    <row r="25" spans="1:31" x14ac:dyDescent="0.2">
      <c r="A25" s="71" t="s">
        <v>91</v>
      </c>
      <c r="AA25" s="48"/>
    </row>
    <row r="26" spans="1:31" x14ac:dyDescent="0.2">
      <c r="A26" s="21" t="s">
        <v>101</v>
      </c>
      <c r="G26" s="72"/>
      <c r="AA26" s="48"/>
    </row>
    <row r="27" spans="1:31" x14ac:dyDescent="0.2">
      <c r="A27"/>
      <c r="AA27" s="48"/>
    </row>
    <row r="28" spans="1:31" x14ac:dyDescent="0.2">
      <c r="AA28" s="48"/>
    </row>
    <row r="29" spans="1:31" x14ac:dyDescent="0.2">
      <c r="AA29" s="48"/>
    </row>
    <row r="30" spans="1:31" x14ac:dyDescent="0.2">
      <c r="AA30" s="48"/>
    </row>
    <row r="31" spans="1:31" x14ac:dyDescent="0.2">
      <c r="AA31" s="48"/>
    </row>
  </sheetData>
  <sheetProtection selectLockedCells="1" selectUnlockedCells="1"/>
  <mergeCells count="14">
    <mergeCell ref="L3:M3"/>
    <mergeCell ref="B3:C3"/>
    <mergeCell ref="D3:E3"/>
    <mergeCell ref="F3:G3"/>
    <mergeCell ref="H3:I3"/>
    <mergeCell ref="J3:K3"/>
    <mergeCell ref="Z3:AA3"/>
    <mergeCell ref="AB3:AC3"/>
    <mergeCell ref="N3:O3"/>
    <mergeCell ref="P3:Q3"/>
    <mergeCell ref="R3:S3"/>
    <mergeCell ref="T3:U3"/>
    <mergeCell ref="V3:W3"/>
    <mergeCell ref="X3:Y3"/>
  </mergeCells>
  <printOptions horizontalCentered="1" verticalCentered="1"/>
  <pageMargins left="0.78740157480314965" right="0.78740157480314965" top="0.78740157480314965" bottom="0.6692913385826772" header="0.51181102362204722" footer="0.39370078740157483"/>
  <pageSetup paperSize="9" firstPageNumber="0" orientation="landscape" r:id="rId1"/>
  <headerFooter alignWithMargins="0">
    <oddFooter>&amp;R&amp;"Arial,Corsivo"&amp;8Aggiornato al 15 settembre 2022</oddFooter>
  </headerFooter>
  <ignoredErrors>
    <ignoredError sqref="X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6"/>
  <sheetViews>
    <sheetView tabSelected="1" workbookViewId="0">
      <selection activeCell="O32" sqref="O32"/>
    </sheetView>
  </sheetViews>
  <sheetFormatPr defaultColWidth="9" defaultRowHeight="12.75" x14ac:dyDescent="0.2"/>
  <cols>
    <col min="1" max="1" width="44.42578125" style="24" customWidth="1"/>
    <col min="2" max="2" width="12.5703125" style="25" customWidth="1"/>
    <col min="3" max="5" width="12.5703125" style="73" customWidth="1"/>
    <col min="6" max="6" width="15" style="73" customWidth="1"/>
    <col min="7" max="7" width="12.5703125" style="73" customWidth="1"/>
    <col min="8" max="16384" width="9" style="24"/>
  </cols>
  <sheetData>
    <row r="1" spans="1:7" x14ac:dyDescent="0.2">
      <c r="A1" s="74" t="s">
        <v>92</v>
      </c>
      <c r="B1" s="75"/>
      <c r="C1" s="76"/>
      <c r="D1" s="76"/>
      <c r="E1" s="76"/>
      <c r="F1" s="76"/>
      <c r="G1" s="76"/>
    </row>
    <row r="2" spans="1:7" s="47" customFormat="1" x14ac:dyDescent="0.2">
      <c r="A2" s="77" t="s">
        <v>105</v>
      </c>
      <c r="B2" s="78"/>
      <c r="C2" s="79"/>
      <c r="D2" s="79"/>
      <c r="E2" s="79"/>
      <c r="F2" s="79"/>
      <c r="G2" s="79"/>
    </row>
    <row r="3" spans="1:7" x14ac:dyDescent="0.2">
      <c r="A3" s="80"/>
      <c r="B3" s="75"/>
      <c r="C3" s="76"/>
      <c r="D3" s="76"/>
      <c r="E3" s="76"/>
      <c r="F3" s="76"/>
      <c r="G3" s="76"/>
    </row>
    <row r="4" spans="1:7" s="34" customFormat="1" ht="59.65" customHeight="1" x14ac:dyDescent="0.2">
      <c r="A4" s="81" t="s">
        <v>58</v>
      </c>
      <c r="B4" s="82" t="s">
        <v>93</v>
      </c>
      <c r="C4" s="83" t="s">
        <v>94</v>
      </c>
      <c r="D4" s="83" t="s">
        <v>95</v>
      </c>
      <c r="E4" s="83" t="s">
        <v>96</v>
      </c>
      <c r="F4" s="83" t="s">
        <v>97</v>
      </c>
      <c r="G4" s="83" t="s">
        <v>98</v>
      </c>
    </row>
    <row r="5" spans="1:7" s="1" customFormat="1" x14ac:dyDescent="0.2">
      <c r="A5" s="84"/>
      <c r="B5" s="85"/>
      <c r="C5" s="86"/>
      <c r="D5" s="86"/>
      <c r="E5" s="86"/>
      <c r="F5" s="86"/>
      <c r="G5" s="87"/>
    </row>
    <row r="6" spans="1:7" x14ac:dyDescent="0.2">
      <c r="A6" s="88" t="s">
        <v>65</v>
      </c>
      <c r="B6" s="89"/>
      <c r="C6" s="89"/>
      <c r="D6" s="89"/>
      <c r="E6" s="89"/>
      <c r="F6" s="90"/>
      <c r="G6" s="91">
        <f t="shared" ref="G6:G22" si="0">SUM(B6:F6)</f>
        <v>0</v>
      </c>
    </row>
    <row r="7" spans="1:7" x14ac:dyDescent="0.2">
      <c r="A7" s="88" t="s">
        <v>41</v>
      </c>
      <c r="B7" s="92">
        <v>110723.26</v>
      </c>
      <c r="C7" s="89"/>
      <c r="D7" s="89"/>
      <c r="E7" s="89"/>
      <c r="F7" s="89"/>
      <c r="G7" s="91">
        <f t="shared" si="0"/>
        <v>110723.26</v>
      </c>
    </row>
    <row r="8" spans="1:7" x14ac:dyDescent="0.2">
      <c r="A8" s="88" t="s">
        <v>17</v>
      </c>
      <c r="B8" s="92">
        <v>136466.43</v>
      </c>
      <c r="C8" s="76"/>
      <c r="D8" s="76"/>
      <c r="E8" s="92">
        <v>740704.16</v>
      </c>
      <c r="F8" s="92"/>
      <c r="G8" s="91">
        <f t="shared" si="0"/>
        <v>877170.59000000008</v>
      </c>
    </row>
    <row r="9" spans="1:7" x14ac:dyDescent="0.2">
      <c r="A9" s="88" t="s">
        <v>21</v>
      </c>
      <c r="B9" s="93"/>
      <c r="C9" s="89"/>
      <c r="D9" s="89"/>
      <c r="E9" s="92"/>
      <c r="F9" s="92"/>
      <c r="G9" s="91">
        <f t="shared" si="0"/>
        <v>0</v>
      </c>
    </row>
    <row r="10" spans="1:7" x14ac:dyDescent="0.2">
      <c r="A10" s="88" t="s">
        <v>44</v>
      </c>
      <c r="B10" s="92"/>
      <c r="C10" s="89"/>
      <c r="D10" s="94"/>
      <c r="E10" s="92"/>
      <c r="F10" s="92">
        <v>45000</v>
      </c>
      <c r="G10" s="91">
        <f t="shared" si="0"/>
        <v>45000</v>
      </c>
    </row>
    <row r="11" spans="1:7" x14ac:dyDescent="0.2">
      <c r="A11" s="88" t="s">
        <v>67</v>
      </c>
      <c r="B11" s="95"/>
      <c r="C11" s="95"/>
      <c r="D11" s="95"/>
      <c r="E11" s="92">
        <v>10000</v>
      </c>
      <c r="F11" s="92"/>
      <c r="G11" s="91">
        <f t="shared" si="0"/>
        <v>10000</v>
      </c>
    </row>
    <row r="12" spans="1:7" x14ac:dyDescent="0.2">
      <c r="A12" s="88" t="s">
        <v>47</v>
      </c>
      <c r="B12" s="95"/>
      <c r="C12" s="95"/>
      <c r="D12" s="95"/>
      <c r="E12" s="92"/>
      <c r="F12" s="92"/>
      <c r="G12" s="91">
        <f t="shared" si="0"/>
        <v>0</v>
      </c>
    </row>
    <row r="13" spans="1:7" x14ac:dyDescent="0.2">
      <c r="A13" s="108" t="s">
        <v>13</v>
      </c>
      <c r="B13" s="92"/>
      <c r="C13" s="92"/>
      <c r="D13" s="92"/>
      <c r="E13" s="92">
        <v>8315</v>
      </c>
      <c r="F13" s="92">
        <v>62000</v>
      </c>
      <c r="G13" s="91">
        <f t="shared" si="0"/>
        <v>70315</v>
      </c>
    </row>
    <row r="14" spans="1:7" x14ac:dyDescent="0.2">
      <c r="A14" s="108" t="s">
        <v>24</v>
      </c>
      <c r="B14" s="92">
        <v>366</v>
      </c>
      <c r="C14" s="92"/>
      <c r="D14" s="92"/>
      <c r="E14" s="92"/>
      <c r="F14" s="92"/>
      <c r="G14" s="91">
        <f t="shared" si="0"/>
        <v>366</v>
      </c>
    </row>
    <row r="15" spans="1:7" x14ac:dyDescent="0.2">
      <c r="A15" s="108" t="s">
        <v>99</v>
      </c>
      <c r="B15" s="92">
        <v>140425.75</v>
      </c>
      <c r="C15" s="92"/>
      <c r="D15" s="92"/>
      <c r="E15" s="92"/>
      <c r="F15" s="92"/>
      <c r="G15" s="91">
        <f t="shared" si="0"/>
        <v>140425.75</v>
      </c>
    </row>
    <row r="16" spans="1:7" x14ac:dyDescent="0.2">
      <c r="A16" s="108" t="s">
        <v>49</v>
      </c>
      <c r="B16" s="92"/>
      <c r="C16" s="92"/>
      <c r="D16" s="92"/>
      <c r="E16" s="92"/>
      <c r="F16" s="92"/>
      <c r="G16" s="91">
        <f t="shared" si="0"/>
        <v>0</v>
      </c>
    </row>
    <row r="17" spans="1:7" x14ac:dyDescent="0.2">
      <c r="A17" s="108" t="s">
        <v>100</v>
      </c>
      <c r="B17" s="92"/>
      <c r="C17" s="92"/>
      <c r="D17" s="92"/>
      <c r="E17" s="92"/>
      <c r="F17" s="92"/>
      <c r="G17" s="91">
        <f t="shared" si="0"/>
        <v>0</v>
      </c>
    </row>
    <row r="18" spans="1:7" x14ac:dyDescent="0.2">
      <c r="A18" s="108" t="s">
        <v>69</v>
      </c>
      <c r="B18" s="92"/>
      <c r="C18" s="92"/>
      <c r="D18" s="92"/>
      <c r="E18" s="92"/>
      <c r="F18" s="92"/>
      <c r="G18" s="91">
        <f t="shared" si="0"/>
        <v>0</v>
      </c>
    </row>
    <row r="19" spans="1:7" x14ac:dyDescent="0.2">
      <c r="A19" s="108" t="s">
        <v>51</v>
      </c>
      <c r="B19" s="92">
        <v>4270</v>
      </c>
      <c r="C19" s="92"/>
      <c r="D19" s="92"/>
      <c r="E19" s="92"/>
      <c r="F19" s="92"/>
      <c r="G19" s="91">
        <f t="shared" si="0"/>
        <v>4270</v>
      </c>
    </row>
    <row r="20" spans="1:7" x14ac:dyDescent="0.2">
      <c r="A20" s="108" t="s">
        <v>36</v>
      </c>
      <c r="B20" s="92"/>
      <c r="C20" s="92"/>
      <c r="D20" s="92"/>
      <c r="E20" s="92"/>
      <c r="F20" s="92"/>
      <c r="G20" s="91">
        <f t="shared" si="0"/>
        <v>0</v>
      </c>
    </row>
    <row r="21" spans="1:7" x14ac:dyDescent="0.2">
      <c r="A21" s="108" t="s">
        <v>53</v>
      </c>
      <c r="B21" s="92"/>
      <c r="C21" s="92"/>
      <c r="D21" s="92"/>
      <c r="E21" s="92"/>
      <c r="F21" s="92">
        <v>6000</v>
      </c>
      <c r="G21" s="91">
        <f t="shared" si="0"/>
        <v>6000</v>
      </c>
    </row>
    <row r="22" spans="1:7" x14ac:dyDescent="0.2">
      <c r="A22" s="108" t="s">
        <v>55</v>
      </c>
      <c r="B22" s="92"/>
      <c r="C22" s="92"/>
      <c r="D22" s="92"/>
      <c r="E22" s="92"/>
      <c r="F22" s="92"/>
      <c r="G22" s="91">
        <f t="shared" si="0"/>
        <v>0</v>
      </c>
    </row>
    <row r="23" spans="1:7" x14ac:dyDescent="0.2">
      <c r="A23" s="92"/>
      <c r="B23" s="92"/>
      <c r="C23" s="92"/>
      <c r="D23" s="92"/>
      <c r="E23" s="92"/>
      <c r="F23" s="92"/>
      <c r="G23" s="96"/>
    </row>
    <row r="24" spans="1:7" x14ac:dyDescent="0.2">
      <c r="A24" s="92" t="s">
        <v>98</v>
      </c>
      <c r="B24" s="107">
        <f t="shared" ref="B24:G24" si="1">SUM(B6:B22)</f>
        <v>392251.44</v>
      </c>
      <c r="C24" s="107">
        <f t="shared" si="1"/>
        <v>0</v>
      </c>
      <c r="D24" s="107">
        <f t="shared" si="1"/>
        <v>0</v>
      </c>
      <c r="E24" s="107">
        <f t="shared" si="1"/>
        <v>759019.16</v>
      </c>
      <c r="F24" s="107">
        <f t="shared" si="1"/>
        <v>113000</v>
      </c>
      <c r="G24" s="97">
        <f t="shared" si="1"/>
        <v>1264270.6000000001</v>
      </c>
    </row>
    <row r="25" spans="1:7" x14ac:dyDescent="0.2">
      <c r="A25" s="80"/>
      <c r="B25" s="75"/>
      <c r="C25" s="76"/>
      <c r="D25" s="76"/>
      <c r="E25" s="76"/>
      <c r="F25" s="76"/>
      <c r="G25" s="76"/>
    </row>
    <row r="26" spans="1:7" x14ac:dyDescent="0.2">
      <c r="A26" s="21" t="s">
        <v>101</v>
      </c>
    </row>
  </sheetData>
  <sheetProtection selectLockedCells="1" selectUnlockedCells="1"/>
  <pageMargins left="0.78740157480314965" right="0.78740157480314965" top="0.78740157480314965" bottom="0.9055118110236221" header="0.51181102362204722" footer="0.51181102362204722"/>
  <pageSetup paperSize="9" firstPageNumber="0" orientation="landscape" r:id="rId1"/>
  <headerFooter alignWithMargins="0">
    <oddFooter>&amp;R&amp;"Arial,Corsivo"&amp;8Aggiornato al 15 settembre 2022</oddFooter>
  </headerFooter>
  <ignoredErrors>
    <ignoredError sqref="B24:G24 G6:G22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Denominazione</vt:lpstr>
      <vt:lpstr>Quote</vt:lpstr>
      <vt:lpstr>Risultati bilanci</vt:lpstr>
      <vt:lpstr>Oneri a carico Provincia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D'Iorio Franca</dc:creator>
  <cp:lastModifiedBy>Barbara Martinelli</cp:lastModifiedBy>
  <cp:lastPrinted>2023-05-09T09:34:43Z</cp:lastPrinted>
  <dcterms:created xsi:type="dcterms:W3CDTF">2023-10-17T07:53:01Z</dcterms:created>
  <dcterms:modified xsi:type="dcterms:W3CDTF">2025-06-05T13:37:24Z</dcterms:modified>
</cp:coreProperties>
</file>